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Z:\全社共有\技術部\101【HP関係】■評価協ホームページ掲載資料等■\410【Excel省エネ外皮計算シート】\06_複合用途等に設置された太陽光発電の取扱い\"/>
    </mc:Choice>
  </mc:AlternateContent>
  <xr:revisionPtr revIDLastSave="0" documentId="13_ncr:1_{1727DE39-FB77-4411-BB29-7E82DBAA4E97}" xr6:coauthVersionLast="47" xr6:coauthVersionMax="47" xr10:uidLastSave="{00000000-0000-0000-0000-000000000000}"/>
  <workbookProtection workbookAlgorithmName="SHA-512" workbookHashValue="cZCxT9JtfD+9tIeqeWo7IAOJLKNMzLEpNoJFuAzvvX6pXdjLi3nPFsff4dtqAWNKZFmwmYITgVIIBR2Vv13/Dg==" workbookSaltValue="DDmgeiDzxMWtgrpXSCwwWA==" workbookSpinCount="100000" lockStructure="1"/>
  <bookViews>
    <workbookView xWindow="3375" yWindow="0" windowWidth="22830" windowHeight="15090" xr2:uid="{00000000-000D-0000-FFFF-FFFF00000000}"/>
  </bookViews>
  <sheets>
    <sheet name="はじめに（お読みください）" sheetId="9" r:id="rId1"/>
    <sheet name="計算シート" sheetId="5" r:id="rId2"/>
    <sheet name="入力例" sheetId="6" r:id="rId3"/>
    <sheet name="更新履歴" sheetId="8" r:id="rId4"/>
  </sheets>
  <externalReferences>
    <externalReference r:id="rId5"/>
    <externalReference r:id="rId6"/>
    <externalReference r:id="rId7"/>
  </externalReferences>
  <definedNames>
    <definedName name="_xlnm.Print_Area" localSheetId="1">計算シート!$A$1:$I$48</definedName>
    <definedName name="_xlnm.Print_Area" localSheetId="3">更新履歴!$A$1:$B$17</definedName>
    <definedName name="_xlnm.Print_Area" localSheetId="2">入力例!$A$1:$AA$48</definedName>
    <definedName name="お">'[1]Ａ（北）'!#REF!</definedName>
    <definedName name="か">'[1]Ａ（北）'!#REF!</definedName>
    <definedName name="可否" localSheetId="0">[2]作成例!$K$39:$L$42</definedName>
    <definedName name="可否">[3]作成例!$K$39:$L$42</definedName>
    <definedName name="外皮基準" localSheetId="0">[2]MAST!$D$2:$K$5</definedName>
    <definedName name="外皮基準">[3]MAST!$D$2:$K$5</definedName>
    <definedName name="水準" localSheetId="0">[2]MAST!$C$7:$G$10</definedName>
    <definedName name="水準">[3]MAST!$C$7:$G$10</definedName>
    <definedName name="水準L" localSheetId="0">[2]MAST!$C$7:$C$10</definedName>
    <definedName name="水準L">[3]MAST!$C$7:$C$10</definedName>
    <definedName name="地域区分" localSheetId="0">[2]MAST!$D$2:$K$2</definedName>
    <definedName name="地域区分">[3]MAST!$D$2:$K$2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5" l="1"/>
  <c r="M15" i="6" l="1"/>
  <c r="M16" i="6"/>
  <c r="M17" i="6"/>
  <c r="M18" i="6"/>
  <c r="M19" i="6"/>
  <c r="M20" i="6"/>
  <c r="M21" i="6"/>
  <c r="M22" i="6"/>
  <c r="M23" i="6"/>
  <c r="M24" i="6"/>
  <c r="M25" i="6"/>
  <c r="D44" i="6"/>
  <c r="N15" i="6"/>
  <c r="N16" i="6"/>
  <c r="N17" i="6"/>
  <c r="N18" i="6"/>
  <c r="N19" i="6"/>
  <c r="N20" i="6"/>
  <c r="N21" i="6"/>
  <c r="N22" i="6"/>
  <c r="N23" i="6"/>
  <c r="N24" i="6"/>
  <c r="N25" i="6"/>
  <c r="K32" i="6"/>
  <c r="K33" i="6"/>
  <c r="I15" i="6"/>
  <c r="O15" i="6" s="1"/>
  <c r="I16" i="6"/>
  <c r="O16" i="6" s="1"/>
  <c r="I17" i="6"/>
  <c r="O17" i="6"/>
  <c r="I18" i="6"/>
  <c r="O18" i="6"/>
  <c r="I19" i="6"/>
  <c r="O19" i="6"/>
  <c r="I20" i="6"/>
  <c r="O20" i="6" s="1"/>
  <c r="I21" i="6"/>
  <c r="O21" i="6"/>
  <c r="I22" i="6"/>
  <c r="O22" i="6"/>
  <c r="I23" i="6"/>
  <c r="O23" i="6"/>
  <c r="I24" i="6"/>
  <c r="O24" i="6" s="1"/>
  <c r="I25" i="6"/>
  <c r="O25" i="6"/>
  <c r="K15" i="6"/>
  <c r="K16" i="6"/>
  <c r="K17" i="6"/>
  <c r="K18" i="6"/>
  <c r="K19" i="6"/>
  <c r="K20" i="6"/>
  <c r="K21" i="6"/>
  <c r="K22" i="6"/>
  <c r="K23" i="6"/>
  <c r="K24" i="6"/>
  <c r="K25" i="6"/>
  <c r="C26" i="6"/>
  <c r="I15" i="5"/>
  <c r="O15" i="5" s="1"/>
  <c r="I16" i="5"/>
  <c r="O16" i="5" s="1"/>
  <c r="I17" i="5"/>
  <c r="O17" i="5" s="1"/>
  <c r="I18" i="5"/>
  <c r="O18" i="5" s="1"/>
  <c r="I19" i="5"/>
  <c r="O19" i="5" s="1"/>
  <c r="I20" i="5"/>
  <c r="O20" i="5" s="1"/>
  <c r="I21" i="5"/>
  <c r="O21" i="5"/>
  <c r="I22" i="5"/>
  <c r="O22" i="5" s="1"/>
  <c r="I23" i="5"/>
  <c r="O23" i="5"/>
  <c r="I24" i="5"/>
  <c r="O24" i="5" s="1"/>
  <c r="I25" i="5"/>
  <c r="O25" i="5" s="1"/>
  <c r="M15" i="5"/>
  <c r="M16" i="5"/>
  <c r="M17" i="5"/>
  <c r="M18" i="5"/>
  <c r="M19" i="5"/>
  <c r="M20" i="5"/>
  <c r="M21" i="5"/>
  <c r="M22" i="5"/>
  <c r="M23" i="5"/>
  <c r="M24" i="5"/>
  <c r="M25" i="5"/>
  <c r="K15" i="5"/>
  <c r="K16" i="5"/>
  <c r="K17" i="5"/>
  <c r="K18" i="5"/>
  <c r="K19" i="5"/>
  <c r="K20" i="5"/>
  <c r="K21" i="5"/>
  <c r="K22" i="5"/>
  <c r="K23" i="5"/>
  <c r="K24" i="5"/>
  <c r="K25" i="5"/>
  <c r="N15" i="5"/>
  <c r="N16" i="5"/>
  <c r="N17" i="5"/>
  <c r="N18" i="5"/>
  <c r="N19" i="5"/>
  <c r="N20" i="5"/>
  <c r="N21" i="5"/>
  <c r="N22" i="5"/>
  <c r="N23" i="5"/>
  <c r="N24" i="5"/>
  <c r="N25" i="5"/>
  <c r="K33" i="5"/>
  <c r="K32" i="5"/>
  <c r="D44" i="5"/>
  <c r="C26" i="5"/>
  <c r="N26" i="6" l="1"/>
  <c r="H26" i="6" s="1"/>
  <c r="F34" i="6" s="1"/>
  <c r="E38" i="6" s="1"/>
  <c r="O26" i="6"/>
  <c r="I26" i="6" s="1"/>
  <c r="K26" i="6"/>
  <c r="D18" i="6" s="1"/>
  <c r="L18" i="6" s="1"/>
  <c r="M26" i="6"/>
  <c r="F26" i="6" s="1"/>
  <c r="E43" i="6"/>
  <c r="E42" i="6"/>
  <c r="D19" i="6"/>
  <c r="L19" i="6" s="1"/>
  <c r="B26" i="6"/>
  <c r="N26" i="5"/>
  <c r="H26" i="5" s="1"/>
  <c r="F34" i="5" s="1"/>
  <c r="E38" i="5" s="1"/>
  <c r="M26" i="5"/>
  <c r="F26" i="5" s="1"/>
  <c r="E42" i="5" s="1"/>
  <c r="O26" i="5"/>
  <c r="I26" i="5" s="1"/>
  <c r="K26" i="5"/>
  <c r="D24" i="6" l="1"/>
  <c r="L24" i="6" s="1"/>
  <c r="D16" i="6"/>
  <c r="L16" i="6" s="1"/>
  <c r="D22" i="6"/>
  <c r="L22" i="6" s="1"/>
  <c r="D17" i="6"/>
  <c r="L17" i="6" s="1"/>
  <c r="D23" i="6"/>
  <c r="L23" i="6" s="1"/>
  <c r="D15" i="6"/>
  <c r="L15" i="6" s="1"/>
  <c r="D20" i="6"/>
  <c r="L20" i="6" s="1"/>
  <c r="D21" i="6"/>
  <c r="L21" i="6" s="1"/>
  <c r="D25" i="6"/>
  <c r="L25" i="6" s="1"/>
  <c r="E43" i="5"/>
  <c r="E44" i="6"/>
  <c r="D15" i="5"/>
  <c r="L15" i="5" s="1"/>
  <c r="D17" i="5"/>
  <c r="L17" i="5" s="1"/>
  <c r="D19" i="5"/>
  <c r="L19" i="5" s="1"/>
  <c r="D23" i="5"/>
  <c r="L23" i="5" s="1"/>
  <c r="D16" i="5"/>
  <c r="L16" i="5" s="1"/>
  <c r="D20" i="5"/>
  <c r="L20" i="5" s="1"/>
  <c r="D24" i="5"/>
  <c r="L24" i="5" s="1"/>
  <c r="B26" i="5"/>
  <c r="D18" i="5"/>
  <c r="L18" i="5" s="1"/>
  <c r="D22" i="5"/>
  <c r="L22" i="5" s="1"/>
  <c r="D25" i="5"/>
  <c r="L25" i="5" s="1"/>
  <c r="D21" i="5"/>
  <c r="L21" i="5" s="1"/>
  <c r="L26" i="6" l="1"/>
  <c r="D26" i="6" s="1"/>
  <c r="E44" i="5"/>
  <c r="L26" i="5"/>
  <c r="D26" i="5" s="1"/>
</calcChain>
</file>

<file path=xl/sharedStrings.xml><?xml version="1.0" encoding="utf-8"?>
<sst xmlns="http://schemas.openxmlformats.org/spreadsheetml/2006/main" count="144" uniqueCount="87">
  <si>
    <t>建築物の名称</t>
    <rPh sb="0" eb="2">
      <t>ケンチク</t>
    </rPh>
    <rPh sb="2" eb="3">
      <t>ブツ</t>
    </rPh>
    <rPh sb="4" eb="6">
      <t>メイショウ</t>
    </rPh>
    <phoneticPr fontId="1"/>
  </si>
  <si>
    <t>合計</t>
    <rPh sb="0" eb="2">
      <t>ゴウケイ</t>
    </rPh>
    <phoneticPr fontId="1"/>
  </si>
  <si>
    <t>2.共用部分</t>
    <rPh sb="2" eb="4">
      <t>キョウヨウ</t>
    </rPh>
    <rPh sb="4" eb="6">
      <t>ブブン</t>
    </rPh>
    <phoneticPr fontId="1"/>
  </si>
  <si>
    <t xml:space="preserve">太陽電池アレイのシステム容量（kW） </t>
    <rPh sb="0" eb="2">
      <t>タイヨウ</t>
    </rPh>
    <rPh sb="2" eb="4">
      <t>デンチ</t>
    </rPh>
    <rPh sb="12" eb="14">
      <t>ヨウリョウ</t>
    </rPh>
    <phoneticPr fontId="1"/>
  </si>
  <si>
    <t>主たる廊下の形状</t>
    <rPh sb="0" eb="1">
      <t>シュ</t>
    </rPh>
    <rPh sb="3" eb="5">
      <t>ロウカ</t>
    </rPh>
    <rPh sb="6" eb="8">
      <t>ケイジョウ</t>
    </rPh>
    <phoneticPr fontId="1"/>
  </si>
  <si>
    <t>売電の有無</t>
    <rPh sb="0" eb="2">
      <t>バイデン</t>
    </rPh>
    <rPh sb="3" eb="5">
      <t>ウム</t>
    </rPh>
    <phoneticPr fontId="1"/>
  </si>
  <si>
    <t>3.非住宅部分</t>
    <rPh sb="2" eb="3">
      <t>ヒ</t>
    </rPh>
    <rPh sb="3" eb="5">
      <t>ジュウタク</t>
    </rPh>
    <rPh sb="5" eb="7">
      <t>ブブン</t>
    </rPh>
    <phoneticPr fontId="1"/>
  </si>
  <si>
    <t>非住宅部分</t>
    <rPh sb="0" eb="1">
      <t>ヒ</t>
    </rPh>
    <rPh sb="1" eb="3">
      <t>ジュウタク</t>
    </rPh>
    <rPh sb="3" eb="5">
      <t>ブブン</t>
    </rPh>
    <phoneticPr fontId="1"/>
  </si>
  <si>
    <t>4.参考値（ZEB及びZEH-Mの計算に用いる、再生可能エネルギーの削減量について）</t>
    <rPh sb="2" eb="4">
      <t>サンコウ</t>
    </rPh>
    <rPh sb="4" eb="5">
      <t>チ</t>
    </rPh>
    <phoneticPr fontId="1"/>
  </si>
  <si>
    <t>室名称
（タイプ名称）</t>
    <rPh sb="0" eb="1">
      <t>シツ</t>
    </rPh>
    <rPh sb="1" eb="3">
      <t>メイショウ</t>
    </rPh>
    <rPh sb="8" eb="10">
      <t>メイショウ</t>
    </rPh>
    <phoneticPr fontId="1"/>
  </si>
  <si>
    <t>住戸床面積
（㎡）</t>
    <rPh sb="0" eb="2">
      <t>ジュウコ</t>
    </rPh>
    <rPh sb="2" eb="5">
      <t>ユカメンセキ</t>
    </rPh>
    <phoneticPr fontId="1"/>
  </si>
  <si>
    <t>戸数</t>
    <rPh sb="0" eb="2">
      <t>コスウ</t>
    </rPh>
    <phoneticPr fontId="1"/>
  </si>
  <si>
    <t>②</t>
    <phoneticPr fontId="1"/>
  </si>
  <si>
    <t>①</t>
    <phoneticPr fontId="1"/>
  </si>
  <si>
    <t>1.住戸部分</t>
    <rPh sb="2" eb="4">
      <t>ジュウコ</t>
    </rPh>
    <rPh sb="4" eb="6">
      <t>ブブン</t>
    </rPh>
    <phoneticPr fontId="1"/>
  </si>
  <si>
    <t>太陽光発電の
自己消費量（MJ）</t>
    <phoneticPr fontId="1"/>
  </si>
  <si>
    <t>住戸床面積
（㎡）</t>
    <phoneticPr fontId="1"/>
  </si>
  <si>
    <t>計算用仮想システム容量（kW）</t>
    <phoneticPr fontId="1"/>
  </si>
  <si>
    <t>太陽光発電の
発電量（MJ）</t>
    <rPh sb="7" eb="9">
      <t>ハツデン</t>
    </rPh>
    <phoneticPr fontId="1"/>
  </si>
  <si>
    <t>太陽光発電の
売電量（MJ）</t>
    <rPh sb="7" eb="9">
      <t>バイデン</t>
    </rPh>
    <phoneticPr fontId="1"/>
  </si>
  <si>
    <t>各住戸の数値</t>
    <rPh sb="0" eb="1">
      <t>カク</t>
    </rPh>
    <rPh sb="1" eb="2">
      <t>ジュウ</t>
    </rPh>
    <rPh sb="2" eb="3">
      <t>コ</t>
    </rPh>
    <rPh sb="4" eb="5">
      <t>スウ</t>
    </rPh>
    <rPh sb="5" eb="6">
      <t>チ</t>
    </rPh>
    <phoneticPr fontId="1"/>
  </si>
  <si>
    <t>非住宅部分の太陽光設備の削減量（MJ）</t>
    <rPh sb="0" eb="3">
      <t>ヒジュウタク</t>
    </rPh>
    <rPh sb="3" eb="5">
      <t>ブブン</t>
    </rPh>
    <rPh sb="6" eb="8">
      <t>タイヨウ</t>
    </rPh>
    <rPh sb="8" eb="9">
      <t>コウ</t>
    </rPh>
    <rPh sb="9" eb="11">
      <t>セツビ</t>
    </rPh>
    <rPh sb="12" eb="14">
      <t>サクゲン</t>
    </rPh>
    <rPh sb="14" eb="15">
      <t>リョウ</t>
    </rPh>
    <phoneticPr fontId="1"/>
  </si>
  <si>
    <t>×1000（MJ換算値）</t>
    <phoneticPr fontId="1"/>
  </si>
  <si>
    <t>　使用のルール</t>
    <rPh sb="1" eb="3">
      <t>シヨウ</t>
    </rPh>
    <phoneticPr fontId="1"/>
  </si>
  <si>
    <t>有り</t>
  </si>
  <si>
    <t>大部分が屋内</t>
  </si>
  <si>
    <t>＜住戸部分＞作成例に用いた一次エネ計算結果（同一住戸２０戸の想定）</t>
    <rPh sb="1" eb="3">
      <t>ジュウコ</t>
    </rPh>
    <rPh sb="3" eb="5">
      <t>ブブン</t>
    </rPh>
    <rPh sb="22" eb="24">
      <t>ドウイツ</t>
    </rPh>
    <rPh sb="24" eb="26">
      <t>ジュウコ</t>
    </rPh>
    <rPh sb="28" eb="29">
      <t>コ</t>
    </rPh>
    <rPh sb="30" eb="32">
      <t>ソウテイ</t>
    </rPh>
    <phoneticPr fontId="1"/>
  </si>
  <si>
    <r>
      <t>　○○○○邸　</t>
    </r>
    <r>
      <rPr>
        <sz val="12"/>
        <color rgb="FFFF0000"/>
        <rFont val="Meiryo UI"/>
        <family val="3"/>
        <charset val="128"/>
      </rPr>
      <t>作成例　</t>
    </r>
    <r>
      <rPr>
        <sz val="10"/>
        <color rgb="FFFF0000"/>
        <rFont val="Meiryo UI"/>
        <family val="3"/>
        <charset val="128"/>
      </rPr>
      <t>※共同住宅20住戸＋共用部分が太陽光発電量を共有している場合</t>
    </r>
    <rPh sb="12" eb="14">
      <t>キョウドウ</t>
    </rPh>
    <rPh sb="14" eb="16">
      <t>ジュウタク</t>
    </rPh>
    <rPh sb="18" eb="20">
      <t>ジュウコ</t>
    </rPh>
    <rPh sb="21" eb="23">
      <t>キョウヨウ</t>
    </rPh>
    <rPh sb="23" eb="24">
      <t>ブ</t>
    </rPh>
    <rPh sb="24" eb="25">
      <t>ブン</t>
    </rPh>
    <rPh sb="26" eb="28">
      <t>タイヨウ</t>
    </rPh>
    <rPh sb="28" eb="29">
      <t>コウ</t>
    </rPh>
    <rPh sb="29" eb="31">
      <t>ハツデン</t>
    </rPh>
    <rPh sb="31" eb="32">
      <t>リョウ</t>
    </rPh>
    <rPh sb="33" eb="35">
      <t>キョウユウ</t>
    </rPh>
    <rPh sb="39" eb="41">
      <t>バアイ</t>
    </rPh>
    <phoneticPr fontId="1"/>
  </si>
  <si>
    <t>＜共用部分＞標準入力法による計算結果</t>
    <rPh sb="1" eb="3">
      <t>キョウヨウ</t>
    </rPh>
    <rPh sb="3" eb="5">
      <t>ブブン</t>
    </rPh>
    <rPh sb="6" eb="8">
      <t>ヒョウジュン</t>
    </rPh>
    <rPh sb="8" eb="10">
      <t>ニュウリョク</t>
    </rPh>
    <rPh sb="10" eb="11">
      <t>ホウ</t>
    </rPh>
    <rPh sb="14" eb="16">
      <t>ケイサン</t>
    </rPh>
    <rPh sb="16" eb="18">
      <t>ケッカ</t>
    </rPh>
    <phoneticPr fontId="1"/>
  </si>
  <si>
    <t xml:space="preserve"> ・緑色・グレー部分は自動的に計算されます。また、緑色は、算定結果となります。</t>
    <rPh sb="2" eb="4">
      <t>ミドリイロ</t>
    </rPh>
    <rPh sb="8" eb="10">
      <t>ブブン</t>
    </rPh>
    <rPh sb="11" eb="14">
      <t>ジドウテキ</t>
    </rPh>
    <rPh sb="15" eb="17">
      <t>ケイサン</t>
    </rPh>
    <rPh sb="29" eb="31">
      <t>サンテイ</t>
    </rPh>
    <rPh sb="31" eb="33">
      <t>ケッカ</t>
    </rPh>
    <phoneticPr fontId="1"/>
  </si>
  <si>
    <t>③</t>
    <phoneticPr fontId="1"/>
  </si>
  <si>
    <t>共用部分の自己消費量(MJ)</t>
    <rPh sb="0" eb="2">
      <t>キョウヨウ</t>
    </rPh>
    <rPh sb="2" eb="4">
      <t>ブブン</t>
    </rPh>
    <rPh sb="5" eb="7">
      <t>ジコ</t>
    </rPh>
    <rPh sb="7" eb="9">
      <t>ショウヒ</t>
    </rPh>
    <rPh sb="9" eb="10">
      <t>リョウ</t>
    </rPh>
    <phoneticPr fontId="1"/>
  </si>
  <si>
    <t>※主たる廊下の形状が｢大部分が屋内｣の場合は、③に入力してください。</t>
    <rPh sb="1" eb="2">
      <t>シュ</t>
    </rPh>
    <rPh sb="4" eb="6">
      <t>ロウカ</t>
    </rPh>
    <rPh sb="7" eb="9">
      <t>ケイジョウ</t>
    </rPh>
    <rPh sb="11" eb="14">
      <t>ダイブブン</t>
    </rPh>
    <rPh sb="15" eb="17">
      <t>オクナイ</t>
    </rPh>
    <rPh sb="19" eb="21">
      <t>バアイ</t>
    </rPh>
    <rPh sb="25" eb="27">
      <t>ニュウリョク</t>
    </rPh>
    <phoneticPr fontId="1"/>
  </si>
  <si>
    <t>④</t>
    <phoneticPr fontId="1"/>
  </si>
  <si>
    <t>⑤</t>
    <phoneticPr fontId="1"/>
  </si>
  <si>
    <t>・共用部分のみ、共用部分と非住宅部分のみでも計算が可能です。</t>
    <rPh sb="8" eb="10">
      <t>キョウヨウ</t>
    </rPh>
    <rPh sb="10" eb="12">
      <t>ブブン</t>
    </rPh>
    <phoneticPr fontId="1"/>
  </si>
  <si>
    <t>※住戸部分と太陽電池アレイを共有しない場合、④に入力してください。</t>
    <rPh sb="6" eb="8">
      <t>タイヨウ</t>
    </rPh>
    <rPh sb="8" eb="10">
      <t>デンチ</t>
    </rPh>
    <rPh sb="14" eb="15">
      <t>トモ</t>
    </rPh>
    <rPh sb="15" eb="16">
      <t>ユウ</t>
    </rPh>
    <phoneticPr fontId="1"/>
  </si>
  <si>
    <t>計算用仮想システム容量（kW/戸）</t>
    <rPh sb="0" eb="3">
      <t>ケイサンヨウ</t>
    </rPh>
    <rPh sb="3" eb="5">
      <t>カソウ</t>
    </rPh>
    <rPh sb="9" eb="11">
      <t>ヨウリョウ</t>
    </rPh>
    <rPh sb="15" eb="16">
      <t>コ</t>
    </rPh>
    <phoneticPr fontId="1"/>
  </si>
  <si>
    <t>太陽光発電の
発電量（MJ/戸）</t>
    <rPh sb="7" eb="9">
      <t>ハツデン</t>
    </rPh>
    <phoneticPr fontId="1"/>
  </si>
  <si>
    <t xml:space="preserve"> ・黄色セルに入力、水色セルを選択してください。橙色については、注記に該当する場合は、入力してください。</t>
    <rPh sb="7" eb="9">
      <t>ニュウリョク</t>
    </rPh>
    <rPh sb="10" eb="12">
      <t>ミズイロ</t>
    </rPh>
    <rPh sb="15" eb="17">
      <t>センタク</t>
    </rPh>
    <rPh sb="24" eb="25">
      <t>ダイダイ</t>
    </rPh>
    <rPh sb="25" eb="26">
      <t>イロ</t>
    </rPh>
    <rPh sb="32" eb="33">
      <t>チュウ</t>
    </rPh>
    <rPh sb="33" eb="34">
      <t>キ</t>
    </rPh>
    <rPh sb="35" eb="37">
      <t>ガイトウ</t>
    </rPh>
    <rPh sb="39" eb="41">
      <t>バアイ</t>
    </rPh>
    <rPh sb="43" eb="45">
      <t>ニュウリョク</t>
    </rPh>
    <phoneticPr fontId="1"/>
  </si>
  <si>
    <t>（MJ）</t>
    <phoneticPr fontId="1"/>
  </si>
  <si>
    <t>（MJ）</t>
    <phoneticPr fontId="1"/>
  </si>
  <si>
    <t>（kW）</t>
    <phoneticPr fontId="1"/>
  </si>
  <si>
    <t>（㎡）</t>
    <phoneticPr fontId="1"/>
  </si>
  <si>
    <t>標準タイプ</t>
    <phoneticPr fontId="1"/>
  </si>
  <si>
    <t>←太陽電池アレイの容量の合計8KW（住戸・共用部分で共有）</t>
    <rPh sb="1" eb="3">
      <t>タイヨウ</t>
    </rPh>
    <rPh sb="3" eb="5">
      <t>デンチ</t>
    </rPh>
    <rPh sb="9" eb="11">
      <t>ヨウリョウ</t>
    </rPh>
    <rPh sb="12" eb="14">
      <t>ゴウケイ</t>
    </rPh>
    <rPh sb="18" eb="20">
      <t>ジュウコ</t>
    </rPh>
    <rPh sb="21" eb="23">
      <t>キョウヨウ</t>
    </rPh>
    <rPh sb="23" eb="25">
      <t>ブブン</t>
    </rPh>
    <rPh sb="26" eb="28">
      <t>キョウユウ</t>
    </rPh>
    <phoneticPr fontId="1"/>
  </si>
  <si>
    <t xml:space="preserve"> ・共用部分のみ、共用部分と非住宅部分のみでも計算が可能です。</t>
    <rPh sb="9" eb="11">
      <t>キョウヨウ</t>
    </rPh>
    <rPh sb="11" eb="13">
      <t>ブブン</t>
    </rPh>
    <phoneticPr fontId="1"/>
  </si>
  <si>
    <r>
      <t xml:space="preserve"> ・</t>
    </r>
    <r>
      <rPr>
        <sz val="9.5"/>
        <color theme="1"/>
        <rFont val="Meiryo UI"/>
        <family val="3"/>
        <charset val="128"/>
      </rPr>
      <t>ZEB及びZEH-Mの計算に用いる、再生可能エネルギーの削減量については、1から3の算定結果に関わらず、4の値となります。</t>
    </r>
    <rPh sb="44" eb="46">
      <t>サンテイ</t>
    </rPh>
    <rPh sb="46" eb="48">
      <t>ケッカ</t>
    </rPh>
    <rPh sb="49" eb="50">
      <t>カカ</t>
    </rPh>
    <rPh sb="56" eb="57">
      <t>アタイ</t>
    </rPh>
    <phoneticPr fontId="1"/>
  </si>
  <si>
    <t>※主たる廊下の形状が｢大部分が屋内｣の場合は、
③に入力してください。</t>
    <rPh sb="1" eb="2">
      <t>シュ</t>
    </rPh>
    <rPh sb="4" eb="6">
      <t>ロウカ</t>
    </rPh>
    <rPh sb="7" eb="9">
      <t>ケイジョウ</t>
    </rPh>
    <rPh sb="11" eb="14">
      <t>ダイブブン</t>
    </rPh>
    <rPh sb="15" eb="17">
      <t>オクナイ</t>
    </rPh>
    <rPh sb="19" eb="21">
      <t>バアイ</t>
    </rPh>
    <rPh sb="26" eb="28">
      <t>ニュウリョク</t>
    </rPh>
    <phoneticPr fontId="1"/>
  </si>
  <si>
    <r>
      <t>・</t>
    </r>
    <r>
      <rPr>
        <sz val="9.5"/>
        <color theme="1"/>
        <rFont val="Meiryo UI"/>
        <family val="3"/>
        <charset val="128"/>
      </rPr>
      <t>ZEB及びZEH-Mの計算に用いる、再生可能エネルギーの削減量については、1から3の算定結果に関わらず、4の値となります。</t>
    </r>
    <rPh sb="43" eb="45">
      <t>サンテイ</t>
    </rPh>
    <rPh sb="45" eb="47">
      <t>ケッカ</t>
    </rPh>
    <rPh sb="48" eb="49">
      <t>カカ</t>
    </rPh>
    <rPh sb="55" eb="56">
      <t>アタイ</t>
    </rPh>
    <phoneticPr fontId="1"/>
  </si>
  <si>
    <r>
      <t xml:space="preserve">標準入力法にて算出された設計一次エネルギー消費量（GJ）
</t>
    </r>
    <r>
      <rPr>
        <sz val="10"/>
        <color rgb="FF00B0F0"/>
        <rFont val="Meiryo UI"/>
        <family val="3"/>
        <charset val="128"/>
      </rPr>
      <t>※太陽光発電は除いて計算</t>
    </r>
    <rPh sb="30" eb="33">
      <t>タイヨウコウ</t>
    </rPh>
    <rPh sb="33" eb="35">
      <t>ハツデン</t>
    </rPh>
    <rPh sb="36" eb="37">
      <t>ノゾ</t>
    </rPh>
    <rPh sb="39" eb="41">
      <t>ケイサン</t>
    </rPh>
    <phoneticPr fontId="1"/>
  </si>
  <si>
    <t>※住戸部分と太陽電池アレイを共有しない場合のみ、
④に入力してください。</t>
    <rPh sb="6" eb="8">
      <t>タイヨウ</t>
    </rPh>
    <rPh sb="8" eb="10">
      <t>デンチ</t>
    </rPh>
    <rPh sb="14" eb="15">
      <t>トモ</t>
    </rPh>
    <rPh sb="15" eb="16">
      <t>ユウ</t>
    </rPh>
    <phoneticPr fontId="1"/>
  </si>
  <si>
    <t>太陽光発電の
自家消費分（MJ/戸）</t>
    <rPh sb="0" eb="2">
      <t>タイヨウ</t>
    </rPh>
    <rPh sb="2" eb="3">
      <t>コウ</t>
    </rPh>
    <rPh sb="3" eb="5">
      <t>ハツデン</t>
    </rPh>
    <rPh sb="7" eb="9">
      <t>ジカ</t>
    </rPh>
    <rPh sb="9" eb="11">
      <t>ショウヒ</t>
    </rPh>
    <rPh sb="11" eb="12">
      <t>ブン</t>
    </rPh>
    <phoneticPr fontId="1"/>
  </si>
  <si>
    <t>太陽光発電の
売電分（MJ/戸）</t>
    <rPh sb="7" eb="9">
      <t>バイデン</t>
    </rPh>
    <rPh sb="9" eb="10">
      <t>ブン</t>
    </rPh>
    <phoneticPr fontId="1"/>
  </si>
  <si>
    <t>注）省エネ基準の算定においては、住宅部分(1.住戸部分＋2.共用部分）は太陽光発電量のうち、自家消費分のみが評価対象となります。3.非住宅部分は、売電がない場合には全ての太陽光発電量が評価対象となります。</t>
    <rPh sb="0" eb="1">
      <t>チュウ</t>
    </rPh>
    <rPh sb="2" eb="3">
      <t>ショウ</t>
    </rPh>
    <rPh sb="5" eb="7">
      <t>キジュン</t>
    </rPh>
    <rPh sb="8" eb="10">
      <t>サンテイ</t>
    </rPh>
    <rPh sb="16" eb="18">
      <t>ジュウタク</t>
    </rPh>
    <rPh sb="18" eb="20">
      <t>ブブン</t>
    </rPh>
    <rPh sb="23" eb="24">
      <t>ジュウ</t>
    </rPh>
    <rPh sb="24" eb="25">
      <t>コ</t>
    </rPh>
    <rPh sb="25" eb="27">
      <t>ブブン</t>
    </rPh>
    <rPh sb="30" eb="32">
      <t>キョウヨウ</t>
    </rPh>
    <rPh sb="32" eb="34">
      <t>ブブン</t>
    </rPh>
    <rPh sb="46" eb="48">
      <t>ジカ</t>
    </rPh>
    <rPh sb="48" eb="50">
      <t>ショウヒ</t>
    </rPh>
    <rPh sb="50" eb="51">
      <t>ブン</t>
    </rPh>
    <rPh sb="54" eb="56">
      <t>ヒョウカ</t>
    </rPh>
    <rPh sb="56" eb="58">
      <t>タイショウ</t>
    </rPh>
    <rPh sb="66" eb="67">
      <t>ヒ</t>
    </rPh>
    <rPh sb="67" eb="69">
      <t>ジュウタク</t>
    </rPh>
    <rPh sb="69" eb="71">
      <t>ブブン</t>
    </rPh>
    <rPh sb="73" eb="75">
      <t>バイデン</t>
    </rPh>
    <rPh sb="78" eb="80">
      <t>バアイ</t>
    </rPh>
    <rPh sb="82" eb="83">
      <t>スベ</t>
    </rPh>
    <rPh sb="85" eb="87">
      <t>タイヨウ</t>
    </rPh>
    <rPh sb="87" eb="88">
      <t>コウ</t>
    </rPh>
    <rPh sb="88" eb="90">
      <t>ハツデン</t>
    </rPh>
    <rPh sb="90" eb="91">
      <t>リョウ</t>
    </rPh>
    <rPh sb="92" eb="94">
      <t>ヒョウカ</t>
    </rPh>
    <rPh sb="94" eb="96">
      <t>タイショウ</t>
    </rPh>
    <phoneticPr fontId="1"/>
  </si>
  <si>
    <t>太陽光発電の
自己消費分（MJ）</t>
    <rPh sb="11" eb="12">
      <t>ブン</t>
    </rPh>
    <phoneticPr fontId="1"/>
  </si>
  <si>
    <t>太陽光発電の
売電分（MJ）</t>
    <rPh sb="7" eb="9">
      <t>バイデン</t>
    </rPh>
    <rPh sb="9" eb="10">
      <t>ブン</t>
    </rPh>
    <phoneticPr fontId="1"/>
  </si>
  <si>
    <t>（×1000（MJ換算値））</t>
    <phoneticPr fontId="1"/>
  </si>
  <si>
    <t>1.住戸部分との太陽光電池アレイの共有の有無</t>
    <rPh sb="2" eb="3">
      <t>ジュウ</t>
    </rPh>
    <rPh sb="3" eb="4">
      <t>コ</t>
    </rPh>
    <rPh sb="4" eb="6">
      <t>ブブン</t>
    </rPh>
    <rPh sb="8" eb="10">
      <t>タイヨウ</t>
    </rPh>
    <rPh sb="10" eb="11">
      <t>コウ</t>
    </rPh>
    <rPh sb="11" eb="13">
      <t>デンチ</t>
    </rPh>
    <rPh sb="17" eb="19">
      <t>キョウユウ</t>
    </rPh>
    <rPh sb="20" eb="22">
      <t>ウム</t>
    </rPh>
    <phoneticPr fontId="1"/>
  </si>
  <si>
    <t>住戸部分・共用部分・非住宅部分において太陽光電池アレイを共有している場合における
建築物省エネ法にかかる太陽光発電設備の自己消費量等算出シート</t>
    <rPh sb="0" eb="1">
      <t>ジュウ</t>
    </rPh>
    <rPh sb="1" eb="2">
      <t>コ</t>
    </rPh>
    <rPh sb="2" eb="4">
      <t>ブブン</t>
    </rPh>
    <rPh sb="5" eb="7">
      <t>キョウヨウ</t>
    </rPh>
    <rPh sb="7" eb="9">
      <t>ブブン</t>
    </rPh>
    <rPh sb="10" eb="11">
      <t>ヒ</t>
    </rPh>
    <rPh sb="11" eb="13">
      <t>ジュウタク</t>
    </rPh>
    <rPh sb="13" eb="15">
      <t>ブブン</t>
    </rPh>
    <rPh sb="28" eb="30">
      <t>キョウユウ</t>
    </rPh>
    <rPh sb="34" eb="36">
      <t>バアイ</t>
    </rPh>
    <rPh sb="57" eb="59">
      <t>セツビ</t>
    </rPh>
    <rPh sb="60" eb="62">
      <t>ジコ</t>
    </rPh>
    <rPh sb="62" eb="64">
      <t>ショウヒ</t>
    </rPh>
    <rPh sb="64" eb="65">
      <t>リョウ</t>
    </rPh>
    <rPh sb="65" eb="66">
      <t>トウ</t>
    </rPh>
    <rPh sb="66" eb="68">
      <t>サンシュツ</t>
    </rPh>
    <phoneticPr fontId="1"/>
  </si>
  <si>
    <r>
      <rPr>
        <b/>
        <sz val="9.5"/>
        <color theme="1"/>
        <rFont val="Meiryo UI"/>
        <family val="3"/>
        <charset val="128"/>
      </rPr>
      <t>住戸部分と太陽電池アレイの共有がない場合</t>
    </r>
    <r>
      <rPr>
        <sz val="9.5"/>
        <color theme="1"/>
        <rFont val="Meiryo UI"/>
        <family val="3"/>
        <charset val="128"/>
      </rPr>
      <t>の太陽光発電量(GJ)</t>
    </r>
    <r>
      <rPr>
        <sz val="10"/>
        <color theme="1"/>
        <rFont val="Meiryo UI"/>
        <family val="3"/>
        <charset val="128"/>
      </rPr>
      <t xml:space="preserve">
</t>
    </r>
    <r>
      <rPr>
        <sz val="10"/>
        <color rgb="FF00B0F0"/>
        <rFont val="Meiryo UI"/>
        <family val="3"/>
        <charset val="128"/>
      </rPr>
      <t>※太陽光発電を有りとして計算</t>
    </r>
    <rPh sb="0" eb="2">
      <t>ジュウコ</t>
    </rPh>
    <rPh sb="2" eb="4">
      <t>ブブン</t>
    </rPh>
    <rPh sb="5" eb="7">
      <t>タイヨウ</t>
    </rPh>
    <rPh sb="7" eb="9">
      <t>デンチ</t>
    </rPh>
    <rPh sb="13" eb="15">
      <t>キョウユウ</t>
    </rPh>
    <rPh sb="18" eb="20">
      <t>バアイ</t>
    </rPh>
    <rPh sb="21" eb="24">
      <t>タイヨウコウ</t>
    </rPh>
    <rPh sb="24" eb="26">
      <t>ハツデン</t>
    </rPh>
    <rPh sb="26" eb="27">
      <t>リョウ</t>
    </rPh>
    <rPh sb="33" eb="36">
      <t>タイヨウコウ</t>
    </rPh>
    <rPh sb="36" eb="38">
      <t>ハツデン</t>
    </rPh>
    <rPh sb="39" eb="40">
      <t>ア</t>
    </rPh>
    <rPh sb="44" eb="46">
      <t>ケイサン</t>
    </rPh>
    <phoneticPr fontId="1"/>
  </si>
  <si>
    <t>＜参考値＞</t>
    <rPh sb="1" eb="3">
      <t>サンコウ</t>
    </rPh>
    <rPh sb="3" eb="4">
      <t>チ</t>
    </rPh>
    <phoneticPr fontId="1"/>
  </si>
  <si>
    <t>｢様式1.（共通）室仕様入力シート｣の室面積の合計値の入力を基本とします。</t>
    <rPh sb="30" eb="32">
      <t>キホン</t>
    </rPh>
    <phoneticPr fontId="1"/>
  </si>
  <si>
    <t>　共用部分及び非住宅部分の計算対象床面積は、エネルギー消費性能計算プログラム（非住宅版）における、</t>
    <rPh sb="1" eb="3">
      <t>キョウヨウ</t>
    </rPh>
    <rPh sb="3" eb="5">
      <t>ブブン</t>
    </rPh>
    <rPh sb="5" eb="6">
      <t>オヨ</t>
    </rPh>
    <rPh sb="7" eb="8">
      <t>ヒ</t>
    </rPh>
    <rPh sb="8" eb="10">
      <t>ジュウタク</t>
    </rPh>
    <rPh sb="10" eb="12">
      <t>ブブン</t>
    </rPh>
    <rPh sb="13" eb="15">
      <t>ケイサン</t>
    </rPh>
    <rPh sb="15" eb="17">
      <t>タイショウ</t>
    </rPh>
    <rPh sb="17" eb="20">
      <t>ユカメンセキ</t>
    </rPh>
    <phoneticPr fontId="1"/>
  </si>
  <si>
    <t>再生可能エネルギー
の削減量(MJ)</t>
    <phoneticPr fontId="1"/>
  </si>
  <si>
    <t>③</t>
    <phoneticPr fontId="1"/>
  </si>
  <si>
    <t>④</t>
    <phoneticPr fontId="1"/>
  </si>
  <si>
    <r>
      <t>住宅用途部分（住戸部分＋共用部分）</t>
    </r>
    <r>
      <rPr>
        <sz val="10"/>
        <color rgb="FFFF0000"/>
        <rFont val="Meiryo UI"/>
        <family val="3"/>
        <charset val="128"/>
      </rPr>
      <t>※1</t>
    </r>
    <rPh sb="0" eb="2">
      <t>ジュウタク</t>
    </rPh>
    <rPh sb="2" eb="4">
      <t>ヨウト</t>
    </rPh>
    <rPh sb="4" eb="6">
      <t>ブブン</t>
    </rPh>
    <rPh sb="7" eb="8">
      <t>ジュウ</t>
    </rPh>
    <rPh sb="8" eb="9">
      <t>コ</t>
    </rPh>
    <rPh sb="9" eb="11">
      <t>ブブン</t>
    </rPh>
    <rPh sb="12" eb="14">
      <t>キョウヨウ</t>
    </rPh>
    <rPh sb="14" eb="16">
      <t>ブブン</t>
    </rPh>
    <phoneticPr fontId="1"/>
  </si>
  <si>
    <t>⑤</t>
    <phoneticPr fontId="1"/>
  </si>
  <si>
    <t>計算対象床面積
（㎡）</t>
    <phoneticPr fontId="1"/>
  </si>
  <si>
    <r>
      <t>※1　住戸部分が単独で太陽電池アレイに接続され、共用部分と非住宅部分が太陽電池アレイを共有している場合には、「計算対象床面積」に</t>
    </r>
    <r>
      <rPr>
        <u/>
        <sz val="9.5"/>
        <color rgb="FFFF0000"/>
        <rFont val="Meiryo UI"/>
        <family val="3"/>
        <charset val="128"/>
      </rPr>
      <t>共用部分の面積のみ</t>
    </r>
    <r>
      <rPr>
        <sz val="9.5"/>
        <color rgb="FFFF0000"/>
        <rFont val="Meiryo UI"/>
        <family val="3"/>
        <charset val="128"/>
      </rPr>
      <t>を入力してください。「再生可能エネルギーの削減量」は、住宅用途部分（住戸部分＋共用部分）の総削減量が表示されます。</t>
    </r>
    <rPh sb="3" eb="5">
      <t>ジュウコ</t>
    </rPh>
    <rPh sb="5" eb="7">
      <t>ブブン</t>
    </rPh>
    <rPh sb="8" eb="10">
      <t>タンドク</t>
    </rPh>
    <rPh sb="19" eb="21">
      <t>セツゾク</t>
    </rPh>
    <rPh sb="24" eb="26">
      <t>キョウヨウ</t>
    </rPh>
    <rPh sb="26" eb="28">
      <t>ブブン</t>
    </rPh>
    <rPh sb="29" eb="30">
      <t>ヒ</t>
    </rPh>
    <rPh sb="30" eb="32">
      <t>ジュウタク</t>
    </rPh>
    <rPh sb="32" eb="34">
      <t>ブブン</t>
    </rPh>
    <rPh sb="35" eb="37">
      <t>タイヨウ</t>
    </rPh>
    <rPh sb="37" eb="39">
      <t>デンチ</t>
    </rPh>
    <rPh sb="43" eb="45">
      <t>キョウユウ</t>
    </rPh>
    <rPh sb="49" eb="51">
      <t>バアイ</t>
    </rPh>
    <rPh sb="55" eb="57">
      <t>ケイサン</t>
    </rPh>
    <rPh sb="57" eb="59">
      <t>タイショウ</t>
    </rPh>
    <rPh sb="59" eb="62">
      <t>ユカメンセキ</t>
    </rPh>
    <rPh sb="64" eb="66">
      <t>キョウヨウ</t>
    </rPh>
    <rPh sb="66" eb="68">
      <t>ブブン</t>
    </rPh>
    <rPh sb="69" eb="71">
      <t>メンセキ</t>
    </rPh>
    <rPh sb="74" eb="76">
      <t>ニュウリョク</t>
    </rPh>
    <rPh sb="84" eb="86">
      <t>サイセイ</t>
    </rPh>
    <rPh sb="86" eb="88">
      <t>カノウ</t>
    </rPh>
    <rPh sb="94" eb="96">
      <t>サクゲン</t>
    </rPh>
    <rPh sb="96" eb="97">
      <t>リョウ</t>
    </rPh>
    <rPh sb="100" eb="102">
      <t>ジュウタク</t>
    </rPh>
    <rPh sb="102" eb="104">
      <t>ヨウト</t>
    </rPh>
    <rPh sb="104" eb="106">
      <t>ブブン</t>
    </rPh>
    <rPh sb="107" eb="109">
      <t>ジュウコ</t>
    </rPh>
    <rPh sb="109" eb="111">
      <t>ブブン</t>
    </rPh>
    <rPh sb="112" eb="114">
      <t>キョウヨウ</t>
    </rPh>
    <rPh sb="114" eb="116">
      <t>ブブン</t>
    </rPh>
    <rPh sb="118" eb="119">
      <t>ソウ</t>
    </rPh>
    <rPh sb="119" eb="121">
      <t>サクゲン</t>
    </rPh>
    <rPh sb="121" eb="122">
      <t>リョウ</t>
    </rPh>
    <rPh sb="123" eb="125">
      <t>ヒョウジ</t>
    </rPh>
    <phoneticPr fontId="1"/>
  </si>
  <si>
    <t>更新履歴</t>
    <rPh sb="0" eb="4">
      <t>コウシンリレキ</t>
    </rPh>
    <phoneticPr fontId="1"/>
  </si>
  <si>
    <t>バージョン</t>
    <phoneticPr fontId="1"/>
  </si>
  <si>
    <t>更新日</t>
    <rPh sb="0" eb="3">
      <t>コウシンビ</t>
    </rPh>
    <phoneticPr fontId="1"/>
  </si>
  <si>
    <t>更新内容</t>
    <rPh sb="0" eb="4">
      <t>コウシンナイヨウ</t>
    </rPh>
    <phoneticPr fontId="1"/>
  </si>
  <si>
    <t>1.3</t>
    <phoneticPr fontId="1"/>
  </si>
  <si>
    <t>2018.10.17</t>
    <phoneticPr fontId="1"/>
  </si>
  <si>
    <t>入力例の画像の差し替え；エネルギー消費計算プログラム（住宅版）（国立研究開発法人建築研究所（協力：国土交通省国土技術政策総合研究所））のバージョンアップに伴う、計算結果ＰＤＦのレイアウト変更に伴う画像の差し替え。</t>
    <phoneticPr fontId="25"/>
  </si>
  <si>
    <t>1.4</t>
    <phoneticPr fontId="25"/>
  </si>
  <si>
    <t>2023.03.28</t>
    <phoneticPr fontId="25"/>
  </si>
  <si>
    <t>利用規約追加</t>
    <rPh sb="0" eb="4">
      <t>リヨウキヤク</t>
    </rPh>
    <rPh sb="4" eb="6">
      <t>ツイカ</t>
    </rPh>
    <phoneticPr fontId="1"/>
  </si>
  <si>
    <t>1.2</t>
    <phoneticPr fontId="25"/>
  </si>
  <si>
    <t>2018.08.31</t>
    <phoneticPr fontId="25"/>
  </si>
  <si>
    <t>パスワード追加</t>
    <rPh sb="5" eb="7">
      <t>ツイカ</t>
    </rPh>
    <phoneticPr fontId="25"/>
  </si>
  <si>
    <t>1.1</t>
    <phoneticPr fontId="25"/>
  </si>
  <si>
    <t>2018.07.09</t>
    <phoneticPr fontId="25"/>
  </si>
  <si>
    <t>4.参考値；住戸部分が単独で太陽電池アレイに接続され、共用部分と非住宅部分が太陽電池アレイを共有している場合の計算を追加。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</si>
</sst>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00_ "/>
    <numFmt numFmtId="178" formatCode="0.00_ "/>
    <numFmt numFmtId="179" formatCode="#,##0_);[Red]\(#,##0\)"/>
    <numFmt numFmtId="180" formatCode="#,##0.00_);[Red]\(#,##0.00\)"/>
    <numFmt numFmtId="181" formatCode="#,##0.0_ "/>
    <numFmt numFmtId="182" formatCode="0.0_ "/>
    <numFmt numFmtId="183" formatCode="0_ "/>
  </numFmts>
  <fonts count="2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0"/>
      <color theme="1"/>
      <name val="Meiryo UI"/>
      <family val="3"/>
      <charset val="128"/>
    </font>
    <font>
      <sz val="10"/>
      <name val="Meiryo UI"/>
      <family val="3"/>
      <charset val="128"/>
    </font>
    <font>
      <sz val="11"/>
      <color theme="1"/>
      <name val="Meiryo UI"/>
      <family val="3"/>
      <charset val="128"/>
    </font>
    <font>
      <b/>
      <sz val="10"/>
      <color theme="1"/>
      <name val="Meiryo UI"/>
      <family val="3"/>
      <charset val="128"/>
    </font>
    <font>
      <sz val="9"/>
      <color theme="1"/>
      <name val="Meiryo UI"/>
      <family val="3"/>
      <charset val="128"/>
    </font>
    <font>
      <u/>
      <sz val="12"/>
      <color theme="1"/>
      <name val="Meiryo UI"/>
      <family val="3"/>
      <charset val="128"/>
    </font>
    <font>
      <sz val="10"/>
      <color rgb="FFFF0000"/>
      <name val="Meiryo UI"/>
      <family val="3"/>
      <charset val="128"/>
    </font>
    <font>
      <sz val="12"/>
      <color rgb="FFFF0000"/>
      <name val="Meiryo UI"/>
      <family val="3"/>
      <charset val="128"/>
    </font>
    <font>
      <sz val="10"/>
      <color rgb="FF00B0F0"/>
      <name val="Meiryo UI"/>
      <family val="3"/>
      <charset val="128"/>
    </font>
    <font>
      <sz val="9.5"/>
      <color theme="1"/>
      <name val="Meiryo UI"/>
      <family val="3"/>
      <charset val="128"/>
    </font>
    <font>
      <b/>
      <sz val="9.5"/>
      <color theme="1"/>
      <name val="Meiryo UI"/>
      <family val="3"/>
      <charset val="128"/>
    </font>
    <font>
      <sz val="11"/>
      <name val="ＭＳ Ｐゴシック"/>
      <family val="3"/>
      <charset val="128"/>
    </font>
    <font>
      <sz val="9.5"/>
      <color rgb="FFFF0000"/>
      <name val="Meiryo UI"/>
      <family val="3"/>
      <charset val="128"/>
    </font>
    <font>
      <u/>
      <sz val="9.5"/>
      <color rgb="FFFF0000"/>
      <name val="Meiryo UI"/>
      <family val="3"/>
      <charset val="128"/>
    </font>
    <font>
      <sz val="10"/>
      <name val="ＭＳ Ｐゴシック"/>
      <family val="3"/>
      <charset val="128"/>
    </font>
    <font>
      <sz val="11"/>
      <name val="ＭＳ ゴシック"/>
      <family val="3"/>
      <charset val="128"/>
    </font>
    <font>
      <sz val="9"/>
      <color rgb="FF000000"/>
      <name val="MS UI Gothic"/>
      <family val="3"/>
      <charset val="128"/>
    </font>
    <font>
      <sz val="11"/>
      <color theme="0"/>
      <name val="ＭＳ ゴシック"/>
      <family val="3"/>
      <charset val="128"/>
    </font>
    <font>
      <sz val="10"/>
      <color theme="0"/>
      <name val="Meiryo UI"/>
      <family val="3"/>
      <charset val="128"/>
    </font>
    <font>
      <sz val="11"/>
      <color theme="1"/>
      <name val="游ゴシック"/>
      <family val="3"/>
      <charset val="128"/>
    </font>
    <font>
      <sz val="6"/>
      <name val="ＭＳ Ｐゴシック"/>
      <family val="3"/>
      <charset val="128"/>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A3E7FF"/>
        <bgColor indexed="64"/>
      </patternFill>
    </fill>
    <fill>
      <patternFill patternType="solid">
        <fgColor theme="0"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6" fillId="0" borderId="0"/>
  </cellStyleXfs>
  <cellXfs count="16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0" fillId="0" borderId="0" xfId="0" applyAlignment="1">
      <alignment horizontal="left" vertical="center"/>
    </xf>
    <xf numFmtId="0" fontId="3" fillId="0" borderId="0" xfId="0" applyFont="1" applyAlignment="1">
      <alignment vertical="center" wrapText="1"/>
    </xf>
    <xf numFmtId="0" fontId="2" fillId="0" borderId="0" xfId="0" applyFont="1" applyAlignment="1">
      <alignment horizontal="center" vertical="center" wrapText="1"/>
    </xf>
    <xf numFmtId="0" fontId="0" fillId="3" borderId="0" xfId="0" applyFill="1">
      <alignment vertical="center"/>
    </xf>
    <xf numFmtId="0" fontId="2" fillId="0" borderId="0" xfId="0" applyFont="1" applyAlignment="1">
      <alignment horizontal="left" vertical="center"/>
    </xf>
    <xf numFmtId="0" fontId="4" fillId="0" borderId="0" xfId="0" applyFont="1" applyAlignment="1">
      <alignment horizontal="center" vertical="center" wrapText="1"/>
    </xf>
    <xf numFmtId="0" fontId="0" fillId="0" borderId="0" xfId="0" applyAlignment="1">
      <alignment horizontal="center" vertical="center" wrapText="1"/>
    </xf>
    <xf numFmtId="178" fontId="0" fillId="0" borderId="0" xfId="0" applyNumberFormat="1">
      <alignment vertical="center"/>
    </xf>
    <xf numFmtId="177" fontId="0" fillId="0" borderId="0" xfId="0" applyNumberFormat="1">
      <alignment vertical="center"/>
    </xf>
    <xf numFmtId="0" fontId="5" fillId="0" borderId="0" xfId="0" applyFont="1">
      <alignment vertical="center"/>
    </xf>
    <xf numFmtId="0" fontId="5" fillId="0" borderId="0" xfId="0" applyFont="1" applyAlignment="1">
      <alignment horizontal="center" vertical="center"/>
    </xf>
    <xf numFmtId="178" fontId="5" fillId="3" borderId="1" xfId="0" applyNumberFormat="1" applyFont="1" applyFill="1" applyBorder="1" applyAlignment="1">
      <alignment horizontal="center" vertical="center" wrapText="1"/>
    </xf>
    <xf numFmtId="176" fontId="5" fillId="3" borderId="1" xfId="0" applyNumberFormat="1" applyFont="1" applyFill="1" applyBorder="1">
      <alignment vertical="center"/>
    </xf>
    <xf numFmtId="178" fontId="5" fillId="3" borderId="14" xfId="0" applyNumberFormat="1" applyFont="1" applyFill="1" applyBorder="1" applyAlignment="1">
      <alignment horizontal="center" vertical="center" wrapText="1"/>
    </xf>
    <xf numFmtId="176" fontId="5" fillId="3" borderId="15" xfId="0" applyNumberFormat="1" applyFont="1" applyFill="1" applyBorder="1">
      <alignment vertical="center"/>
    </xf>
    <xf numFmtId="180" fontId="5" fillId="3" borderId="16" xfId="0" applyNumberFormat="1" applyFont="1" applyFill="1" applyBorder="1" applyAlignment="1">
      <alignment horizontal="right" vertical="center"/>
    </xf>
    <xf numFmtId="179" fontId="5" fillId="3" borderId="15" xfId="0" applyNumberFormat="1" applyFont="1" applyFill="1" applyBorder="1" applyAlignment="1">
      <alignment horizontal="right" vertical="center"/>
    </xf>
    <xf numFmtId="179" fontId="5" fillId="3" borderId="17" xfId="0" applyNumberFormat="1" applyFont="1" applyFill="1" applyBorder="1" applyAlignment="1">
      <alignment horizontal="right" vertical="center"/>
    </xf>
    <xf numFmtId="0" fontId="7" fillId="0" borderId="0" xfId="0" applyFont="1">
      <alignment vertical="center"/>
    </xf>
    <xf numFmtId="0" fontId="7" fillId="0" borderId="0" xfId="0" applyFont="1" applyAlignment="1">
      <alignment horizontal="center" vertical="center"/>
    </xf>
    <xf numFmtId="0" fontId="5" fillId="0" borderId="0" xfId="0" applyFont="1" applyAlignment="1">
      <alignment horizontal="left" vertical="center"/>
    </xf>
    <xf numFmtId="176" fontId="5" fillId="3" borderId="17" xfId="0" applyNumberFormat="1" applyFont="1" applyFill="1" applyBorder="1" applyAlignment="1">
      <alignment vertical="center" wrapText="1"/>
    </xf>
    <xf numFmtId="0" fontId="5" fillId="0" borderId="0" xfId="0" applyFont="1" applyAlignment="1">
      <alignment vertical="center" wrapText="1"/>
    </xf>
    <xf numFmtId="0" fontId="5" fillId="2" borderId="1" xfId="0" applyFont="1" applyFill="1" applyBorder="1" applyAlignment="1" applyProtection="1">
      <alignment horizontal="center" vertical="center"/>
      <protection locked="0"/>
    </xf>
    <xf numFmtId="177" fontId="5" fillId="2" borderId="1" xfId="0" applyNumberFormat="1" applyFont="1" applyFill="1" applyBorder="1" applyAlignment="1" applyProtection="1">
      <alignment horizontal="center" vertical="center"/>
      <protection locked="0"/>
    </xf>
    <xf numFmtId="176" fontId="5" fillId="2" borderId="2" xfId="0" applyNumberFormat="1"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177" fontId="5" fillId="2" borderId="14" xfId="0" applyNumberFormat="1" applyFont="1" applyFill="1" applyBorder="1" applyAlignment="1" applyProtection="1">
      <alignment horizontal="center" vertical="center"/>
      <protection locked="0"/>
    </xf>
    <xf numFmtId="176" fontId="5" fillId="2" borderId="12" xfId="0" applyNumberFormat="1" applyFont="1" applyFill="1" applyBorder="1" applyAlignment="1" applyProtection="1">
      <alignment horizontal="center" vertical="center"/>
      <protection locked="0"/>
    </xf>
    <xf numFmtId="176" fontId="5" fillId="2" borderId="5" xfId="0" applyNumberFormat="1" applyFont="1" applyFill="1" applyBorder="1" applyProtection="1">
      <alignment vertical="center"/>
      <protection locked="0"/>
    </xf>
    <xf numFmtId="0" fontId="5" fillId="0" borderId="24" xfId="0" applyFont="1" applyBorder="1">
      <alignment vertical="center"/>
    </xf>
    <xf numFmtId="0" fontId="5" fillId="0" borderId="25" xfId="0" applyFont="1" applyBorder="1">
      <alignment vertical="center"/>
    </xf>
    <xf numFmtId="0" fontId="5" fillId="0" borderId="6"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18" xfId="0" applyFont="1" applyBorder="1">
      <alignment vertical="center"/>
    </xf>
    <xf numFmtId="0" fontId="5" fillId="0" borderId="1" xfId="0" applyFont="1" applyBorder="1" applyAlignment="1">
      <alignment horizontal="center" vertical="center"/>
    </xf>
    <xf numFmtId="0" fontId="5" fillId="0" borderId="17" xfId="0" applyFont="1" applyBorder="1">
      <alignment vertical="center"/>
    </xf>
    <xf numFmtId="179" fontId="5" fillId="3" borderId="18" xfId="0" applyNumberFormat="1" applyFont="1" applyFill="1" applyBorder="1" applyAlignment="1">
      <alignment horizontal="right" vertical="center"/>
    </xf>
    <xf numFmtId="0" fontId="5" fillId="0" borderId="15" xfId="0" applyFont="1" applyBorder="1">
      <alignment vertical="center"/>
    </xf>
    <xf numFmtId="0" fontId="5" fillId="0" borderId="0" xfId="0" applyFont="1" applyAlignment="1"/>
    <xf numFmtId="176" fontId="8" fillId="4" borderId="10" xfId="0" applyNumberFormat="1" applyFont="1" applyFill="1" applyBorder="1">
      <alignment vertical="center"/>
    </xf>
    <xf numFmtId="176" fontId="8" fillId="4" borderId="9" xfId="0" applyNumberFormat="1" applyFont="1" applyFill="1" applyBorder="1">
      <alignment vertical="center"/>
    </xf>
    <xf numFmtId="0" fontId="9" fillId="0" borderId="0" xfId="0" applyFont="1" applyAlignment="1">
      <alignment vertical="top" wrapText="1"/>
    </xf>
    <xf numFmtId="0" fontId="9" fillId="0" borderId="0" xfId="0" applyFont="1" applyAlignment="1">
      <alignment horizontal="left" vertical="top" wrapText="1"/>
    </xf>
    <xf numFmtId="0" fontId="5" fillId="0" borderId="1" xfId="0" applyFont="1" applyBorder="1" applyAlignment="1">
      <alignment horizontal="center" vertical="center" wrapText="1"/>
    </xf>
    <xf numFmtId="178" fontId="5" fillId="3" borderId="16" xfId="0" applyNumberFormat="1" applyFont="1" applyFill="1" applyBorder="1" applyAlignment="1">
      <alignment horizontal="right" vertical="center"/>
    </xf>
    <xf numFmtId="179" fontId="5" fillId="3" borderId="35" xfId="0" applyNumberFormat="1" applyFont="1" applyFill="1" applyBorder="1" applyAlignment="1">
      <alignment horizontal="right" vertical="center"/>
    </xf>
    <xf numFmtId="179" fontId="5" fillId="3" borderId="36" xfId="0" applyNumberFormat="1" applyFont="1" applyFill="1" applyBorder="1" applyAlignment="1">
      <alignment horizontal="right" vertical="center"/>
    </xf>
    <xf numFmtId="179" fontId="8" fillId="3" borderId="33" xfId="0" applyNumberFormat="1" applyFont="1" applyFill="1" applyBorder="1" applyAlignment="1">
      <alignment horizontal="right" vertical="center"/>
    </xf>
    <xf numFmtId="179" fontId="8" fillId="4" borderId="37" xfId="0" applyNumberFormat="1" applyFont="1" applyFill="1" applyBorder="1" applyAlignment="1">
      <alignment horizontal="right" vertical="center"/>
    </xf>
    <xf numFmtId="179" fontId="5" fillId="4" borderId="38" xfId="0" applyNumberFormat="1" applyFont="1" applyFill="1" applyBorder="1" applyAlignment="1">
      <alignment horizontal="right" vertical="center"/>
    </xf>
    <xf numFmtId="178" fontId="5" fillId="3" borderId="34" xfId="0" applyNumberFormat="1" applyFont="1" applyFill="1" applyBorder="1" applyAlignment="1">
      <alignment horizontal="center" vertical="center"/>
    </xf>
    <xf numFmtId="176" fontId="5" fillId="3" borderId="35" xfId="0" applyNumberFormat="1" applyFont="1" applyFill="1" applyBorder="1" applyAlignment="1">
      <alignment horizontal="center" vertical="center"/>
    </xf>
    <xf numFmtId="180" fontId="5" fillId="3" borderId="34" xfId="0" applyNumberFormat="1" applyFont="1" applyFill="1" applyBorder="1" applyAlignment="1">
      <alignment horizontal="center" vertical="center"/>
    </xf>
    <xf numFmtId="183" fontId="5" fillId="3" borderId="34" xfId="0" applyNumberFormat="1" applyFont="1" applyFill="1" applyBorder="1" applyAlignment="1">
      <alignment horizontal="center" vertical="center"/>
    </xf>
    <xf numFmtId="176" fontId="5" fillId="6" borderId="31" xfId="0" applyNumberFormat="1" applyFont="1" applyFill="1" applyBorder="1">
      <alignment vertical="center"/>
    </xf>
    <xf numFmtId="181" fontId="5" fillId="6" borderId="32" xfId="0" applyNumberFormat="1" applyFont="1" applyFill="1" applyBorder="1" applyAlignment="1" applyProtection="1">
      <alignment vertical="center" wrapText="1"/>
      <protection locked="0"/>
    </xf>
    <xf numFmtId="181" fontId="5" fillId="6" borderId="17" xfId="0" applyNumberFormat="1" applyFont="1" applyFill="1" applyBorder="1" applyAlignment="1" applyProtection="1">
      <alignment horizontal="right" vertical="center"/>
      <protection locked="0"/>
    </xf>
    <xf numFmtId="0" fontId="5" fillId="2" borderId="1" xfId="0" applyFont="1" applyFill="1" applyBorder="1" applyAlignment="1">
      <alignment horizontal="center" vertical="center"/>
    </xf>
    <xf numFmtId="177" fontId="5" fillId="2" borderId="1" xfId="0" applyNumberFormat="1" applyFont="1" applyFill="1" applyBorder="1" applyAlignment="1">
      <alignment horizontal="center" vertical="center"/>
    </xf>
    <xf numFmtId="176" fontId="5" fillId="2" borderId="2" xfId="0" applyNumberFormat="1" applyFont="1" applyFill="1" applyBorder="1" applyAlignment="1">
      <alignment horizontal="center" vertical="center"/>
    </xf>
    <xf numFmtId="0" fontId="5" fillId="2" borderId="14" xfId="0" applyFont="1" applyFill="1" applyBorder="1" applyAlignment="1">
      <alignment horizontal="center" vertical="center"/>
    </xf>
    <xf numFmtId="177" fontId="5" fillId="2" borderId="14" xfId="0" applyNumberFormat="1" applyFont="1" applyFill="1" applyBorder="1" applyAlignment="1">
      <alignment horizontal="center" vertical="center"/>
    </xf>
    <xf numFmtId="176" fontId="5" fillId="2" borderId="12" xfId="0" applyNumberFormat="1" applyFont="1" applyFill="1" applyBorder="1" applyAlignment="1">
      <alignment horizontal="center" vertical="center"/>
    </xf>
    <xf numFmtId="181" fontId="5" fillId="6" borderId="32" xfId="0" applyNumberFormat="1" applyFont="1" applyFill="1" applyBorder="1" applyAlignment="1">
      <alignment vertical="center" wrapText="1"/>
    </xf>
    <xf numFmtId="181" fontId="5" fillId="6" borderId="3" xfId="0" applyNumberFormat="1" applyFont="1" applyFill="1" applyBorder="1" applyAlignment="1">
      <alignment vertical="center" wrapText="1"/>
    </xf>
    <xf numFmtId="182" fontId="5" fillId="6" borderId="17" xfId="0" applyNumberFormat="1" applyFont="1" applyFill="1" applyBorder="1" applyAlignment="1">
      <alignment horizontal="right" vertical="center"/>
    </xf>
    <xf numFmtId="176" fontId="5" fillId="2" borderId="5" xfId="0" applyNumberFormat="1" applyFont="1" applyFill="1" applyBorder="1">
      <alignment vertical="center"/>
    </xf>
    <xf numFmtId="181" fontId="5" fillId="6" borderId="3" xfId="0" applyNumberFormat="1" applyFont="1" applyFill="1" applyBorder="1" applyAlignment="1" applyProtection="1">
      <alignment horizontal="right" vertical="center"/>
      <protection locked="0"/>
    </xf>
    <xf numFmtId="0" fontId="16" fillId="0" borderId="0" xfId="1"/>
    <xf numFmtId="0" fontId="5" fillId="0" borderId="0" xfId="0" applyFont="1" applyAlignment="1">
      <alignment horizontal="left" vertical="center" wrapText="1"/>
    </xf>
    <xf numFmtId="0" fontId="5" fillId="0" borderId="6" xfId="0" applyFont="1" applyBorder="1" applyAlignment="1">
      <alignment horizontal="center" vertical="center" wrapText="1"/>
    </xf>
    <xf numFmtId="0" fontId="20" fillId="0" borderId="0" xfId="1" applyFont="1" applyAlignment="1">
      <alignment wrapText="1"/>
    </xf>
    <xf numFmtId="0" fontId="0" fillId="0" borderId="0" xfId="0" applyAlignment="1"/>
    <xf numFmtId="0" fontId="20" fillId="0" borderId="0" xfId="0" applyFont="1" applyAlignment="1">
      <alignment wrapText="1"/>
    </xf>
    <xf numFmtId="0" fontId="19" fillId="0" borderId="0" xfId="0" applyFont="1">
      <alignment vertical="center"/>
    </xf>
    <xf numFmtId="0" fontId="19" fillId="0" borderId="0" xfId="0" applyFont="1" applyAlignment="1"/>
    <xf numFmtId="0" fontId="23" fillId="0" borderId="0" xfId="0" applyFont="1">
      <alignment vertical="center"/>
    </xf>
    <xf numFmtId="0" fontId="22" fillId="0" borderId="0" xfId="0" applyFont="1" applyAlignment="1" applyProtection="1">
      <alignment wrapText="1"/>
      <protection locked="0"/>
    </xf>
    <xf numFmtId="0" fontId="24" fillId="0" borderId="0" xfId="0" applyFont="1">
      <alignment vertical="center"/>
    </xf>
    <xf numFmtId="0" fontId="24" fillId="0" borderId="0" xfId="0" applyFont="1" applyAlignment="1">
      <alignment horizontal="left" vertical="center"/>
    </xf>
    <xf numFmtId="0" fontId="24" fillId="0" borderId="1" xfId="0" applyFont="1" applyBorder="1">
      <alignment vertical="center"/>
    </xf>
    <xf numFmtId="49" fontId="24" fillId="0" borderId="1" xfId="0" applyNumberFormat="1" applyFont="1" applyBorder="1" applyAlignment="1">
      <alignment horizontal="left" vertical="center"/>
    </xf>
    <xf numFmtId="0" fontId="24" fillId="0" borderId="1" xfId="0" applyFont="1" applyBorder="1" applyAlignment="1">
      <alignment horizontal="left" vertical="center"/>
    </xf>
    <xf numFmtId="0" fontId="24"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176" fontId="5" fillId="3" borderId="15" xfId="0" applyNumberFormat="1" applyFont="1" applyFill="1" applyBorder="1" applyAlignment="1">
      <alignment horizontal="right" vertical="center" wrapText="1"/>
    </xf>
    <xf numFmtId="176" fontId="5" fillId="3" borderId="17" xfId="0" applyNumberFormat="1" applyFont="1" applyFill="1" applyBorder="1" applyAlignment="1">
      <alignment horizontal="right" vertical="center" wrapText="1"/>
    </xf>
    <xf numFmtId="0" fontId="9" fillId="0" borderId="26" xfId="0" applyFont="1" applyBorder="1" applyAlignment="1">
      <alignment horizontal="left" vertical="top" wrapText="1"/>
    </xf>
    <xf numFmtId="0" fontId="0" fillId="0" borderId="0" xfId="0" applyAlignment="1">
      <alignment horizontal="left" vertical="top" wrapText="1"/>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3" xfId="0" applyFont="1" applyBorder="1" applyAlignment="1">
      <alignment horizontal="left" vertical="center"/>
    </xf>
    <xf numFmtId="176" fontId="8" fillId="4" borderId="7" xfId="0" applyNumberFormat="1" applyFont="1" applyFill="1" applyBorder="1" applyAlignment="1">
      <alignment horizontal="right" vertical="center"/>
    </xf>
    <xf numFmtId="176" fontId="8" fillId="4" borderId="8" xfId="0" applyNumberFormat="1" applyFont="1" applyFill="1" applyBorder="1" applyAlignment="1">
      <alignment horizontal="right" vertical="center"/>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11" xfId="0" applyFont="1" applyBorder="1" applyAlignment="1">
      <alignment horizontal="left" vertical="center"/>
    </xf>
    <xf numFmtId="0" fontId="5" fillId="5" borderId="23" xfId="0" applyFont="1" applyFill="1" applyBorder="1" applyAlignment="1" applyProtection="1">
      <alignment horizontal="center" vertical="center"/>
      <protection locked="0"/>
    </xf>
    <xf numFmtId="0" fontId="5" fillId="5" borderId="6" xfId="0" applyFont="1" applyFill="1" applyBorder="1" applyAlignment="1" applyProtection="1">
      <alignment horizontal="center" vertical="center"/>
      <protection locked="0"/>
    </xf>
    <xf numFmtId="176" fontId="8" fillId="4" borderId="10" xfId="0" applyNumberFormat="1" applyFont="1" applyFill="1" applyBorder="1" applyAlignment="1">
      <alignment horizontal="right" vertical="center"/>
    </xf>
    <xf numFmtId="176" fontId="8" fillId="4" borderId="9" xfId="0" applyNumberFormat="1" applyFont="1" applyFill="1" applyBorder="1" applyAlignment="1">
      <alignment horizontal="right" vertical="center"/>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5" fillId="0" borderId="1" xfId="0" applyFont="1" applyBorder="1" applyAlignment="1">
      <alignment horizontal="left" vertical="center"/>
    </xf>
    <xf numFmtId="0" fontId="5" fillId="5" borderId="22"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176" fontId="6" fillId="2" borderId="12" xfId="0" applyNumberFormat="1" applyFont="1" applyFill="1" applyBorder="1" applyAlignment="1" applyProtection="1">
      <alignment horizontal="right" vertical="center"/>
      <protection locked="0"/>
    </xf>
    <xf numFmtId="176" fontId="6" fillId="2" borderId="13" xfId="0" applyNumberFormat="1" applyFont="1" applyFill="1" applyBorder="1" applyAlignment="1" applyProtection="1">
      <alignment horizontal="right" vertical="center"/>
      <protection locked="0"/>
    </xf>
    <xf numFmtId="176" fontId="5" fillId="2" borderId="12" xfId="0" applyNumberFormat="1" applyFont="1" applyFill="1" applyBorder="1" applyAlignment="1" applyProtection="1">
      <alignment horizontal="right" vertical="center"/>
      <protection locked="0"/>
    </xf>
    <xf numFmtId="176" fontId="5" fillId="2" borderId="13" xfId="0" applyNumberFormat="1" applyFont="1" applyFill="1" applyBorder="1" applyAlignment="1" applyProtection="1">
      <alignment horizontal="right" vertical="center"/>
      <protection locked="0"/>
    </xf>
    <xf numFmtId="0" fontId="5" fillId="0" borderId="34" xfId="0" applyFont="1" applyBorder="1" applyAlignment="1">
      <alignment horizontal="center" vertical="center"/>
    </xf>
    <xf numFmtId="0" fontId="0" fillId="0" borderId="16" xfId="0" applyBorder="1" applyAlignment="1">
      <alignment horizontal="center" vertical="center"/>
    </xf>
    <xf numFmtId="176" fontId="6" fillId="2" borderId="2" xfId="0" applyNumberFormat="1" applyFont="1" applyFill="1" applyBorder="1" applyAlignment="1" applyProtection="1">
      <alignment horizontal="right" vertical="center" wrapText="1"/>
      <protection locked="0"/>
    </xf>
    <xf numFmtId="176" fontId="6" fillId="2" borderId="3" xfId="0" applyNumberFormat="1" applyFont="1" applyFill="1" applyBorder="1" applyAlignment="1" applyProtection="1">
      <alignment horizontal="right" vertical="center" wrapText="1"/>
      <protection locked="0"/>
    </xf>
    <xf numFmtId="176" fontId="5" fillId="2" borderId="2" xfId="0" applyNumberFormat="1" applyFont="1" applyFill="1" applyBorder="1" applyAlignment="1" applyProtection="1">
      <alignment horizontal="right" vertical="center" wrapText="1"/>
      <protection locked="0"/>
    </xf>
    <xf numFmtId="176" fontId="5" fillId="2" borderId="3" xfId="0" applyNumberFormat="1" applyFont="1" applyFill="1" applyBorder="1" applyAlignment="1" applyProtection="1">
      <alignment horizontal="right" vertical="center" wrapText="1"/>
      <protection locked="0"/>
    </xf>
    <xf numFmtId="0" fontId="10" fillId="0" borderId="0" xfId="0" applyFont="1" applyAlignment="1">
      <alignment horizontal="center" vertical="center" wrapText="1"/>
    </xf>
    <xf numFmtId="0" fontId="5" fillId="2" borderId="2"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0" borderId="4" xfId="0" applyFont="1" applyBorder="1" applyAlignment="1">
      <alignment horizontal="center" vertical="center"/>
    </xf>
    <xf numFmtId="0" fontId="5" fillId="0" borderId="26" xfId="0" applyFont="1" applyBorder="1" applyAlignment="1">
      <alignment horizontal="center" vertical="center"/>
    </xf>
    <xf numFmtId="0" fontId="5" fillId="0" borderId="15" xfId="0" applyFont="1" applyBorder="1" applyAlignment="1">
      <alignment horizontal="center" vertical="center"/>
    </xf>
    <xf numFmtId="177" fontId="5" fillId="2" borderId="2" xfId="0" applyNumberFormat="1" applyFont="1" applyFill="1" applyBorder="1" applyAlignment="1" applyProtection="1">
      <alignment horizontal="right" vertical="center"/>
      <protection locked="0"/>
    </xf>
    <xf numFmtId="177" fontId="5" fillId="2" borderId="3" xfId="0" applyNumberFormat="1" applyFont="1" applyFill="1" applyBorder="1" applyAlignment="1" applyProtection="1">
      <alignment horizontal="right" vertical="center"/>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left" vertical="center" wrapText="1"/>
    </xf>
    <xf numFmtId="0" fontId="17" fillId="0" borderId="0" xfId="0" applyFont="1" applyAlignment="1">
      <alignment horizontal="left" vertical="center" wrapText="1"/>
    </xf>
    <xf numFmtId="0" fontId="14" fillId="0" borderId="0" xfId="0" applyFont="1" applyAlignment="1">
      <alignment horizontal="left" vertical="center" wrapText="1"/>
    </xf>
    <xf numFmtId="0" fontId="5" fillId="5" borderId="23" xfId="0" applyFont="1" applyFill="1" applyBorder="1" applyAlignment="1">
      <alignment horizontal="center" vertical="center"/>
    </xf>
    <xf numFmtId="0" fontId="5" fillId="5" borderId="6" xfId="0" applyFont="1" applyFill="1" applyBorder="1" applyAlignment="1">
      <alignment horizontal="center" vertical="center"/>
    </xf>
    <xf numFmtId="176" fontId="6" fillId="2" borderId="12" xfId="0" applyNumberFormat="1" applyFont="1" applyFill="1" applyBorder="1" applyAlignment="1">
      <alignment horizontal="right" vertical="center"/>
    </xf>
    <xf numFmtId="176" fontId="6" fillId="2" borderId="13" xfId="0" applyNumberFormat="1" applyFont="1" applyFill="1" applyBorder="1" applyAlignment="1">
      <alignment horizontal="right" vertical="center"/>
    </xf>
    <xf numFmtId="176" fontId="5" fillId="2" borderId="12" xfId="0" applyNumberFormat="1" applyFont="1" applyFill="1" applyBorder="1" applyAlignment="1">
      <alignment horizontal="right" vertical="center"/>
    </xf>
    <xf numFmtId="176" fontId="5" fillId="2" borderId="13" xfId="0" applyNumberFormat="1" applyFont="1" applyFill="1" applyBorder="1" applyAlignment="1">
      <alignment horizontal="right" vertical="center"/>
    </xf>
    <xf numFmtId="0" fontId="5" fillId="5" borderId="22" xfId="0" applyFont="1" applyFill="1" applyBorder="1" applyAlignment="1">
      <alignment horizontal="center" vertical="center"/>
    </xf>
    <xf numFmtId="0" fontId="5" fillId="5" borderId="1" xfId="0" applyFont="1" applyFill="1" applyBorder="1" applyAlignment="1">
      <alignment horizontal="center" vertical="center"/>
    </xf>
    <xf numFmtId="176" fontId="6" fillId="2" borderId="2" xfId="0" applyNumberFormat="1" applyFont="1" applyFill="1" applyBorder="1" applyAlignment="1">
      <alignment horizontal="right" vertical="center" wrapText="1"/>
    </xf>
    <xf numFmtId="176" fontId="6" fillId="2" borderId="3" xfId="0" applyNumberFormat="1" applyFont="1" applyFill="1" applyBorder="1" applyAlignment="1">
      <alignment horizontal="right" vertical="center" wrapText="1"/>
    </xf>
    <xf numFmtId="176" fontId="5" fillId="2" borderId="2" xfId="0" applyNumberFormat="1" applyFont="1" applyFill="1" applyBorder="1" applyAlignment="1">
      <alignment horizontal="right" vertical="center" wrapText="1"/>
    </xf>
    <xf numFmtId="176" fontId="5" fillId="2" borderId="3" xfId="0" applyNumberFormat="1" applyFont="1" applyFill="1" applyBorder="1" applyAlignment="1">
      <alignment horizontal="right" vertical="center" wrapText="1"/>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0" fontId="5" fillId="2" borderId="3" xfId="0" applyFont="1" applyFill="1" applyBorder="1" applyAlignment="1">
      <alignment horizontal="left" vertical="center"/>
    </xf>
    <xf numFmtId="177" fontId="5" fillId="2" borderId="2" xfId="0" applyNumberFormat="1" applyFont="1" applyFill="1" applyBorder="1" applyAlignment="1">
      <alignment horizontal="right" vertical="center"/>
    </xf>
    <xf numFmtId="177" fontId="5" fillId="2" borderId="3" xfId="0" applyNumberFormat="1" applyFont="1" applyFill="1" applyBorder="1" applyAlignment="1">
      <alignment horizontal="right" vertical="center"/>
    </xf>
  </cellXfs>
  <cellStyles count="2">
    <cellStyle name="標準" xfId="0" builtinId="0"/>
    <cellStyle name="標準 2" xfId="1" xr:uid="{00000000-0005-0000-0000-000001000000}"/>
  </cellStyles>
  <dxfs count="10">
    <dxf>
      <fill>
        <patternFill>
          <bgColor rgb="FFFFC000"/>
        </patternFill>
      </fill>
    </dxf>
    <dxf>
      <fill>
        <patternFill>
          <bgColor rgb="FFFFC000"/>
        </patternFill>
      </fill>
    </dxf>
    <dxf>
      <fill>
        <patternFill>
          <fgColor indexed="64"/>
          <bgColor theme="1"/>
        </patternFill>
      </fill>
    </dxf>
    <dxf>
      <fill>
        <patternFill>
          <bgColor rgb="FFFFC000"/>
        </patternFill>
      </fill>
    </dxf>
    <dxf>
      <fill>
        <patternFill>
          <bgColor rgb="FFFFC000"/>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s>
  <tableStyles count="0" defaultTableStyle="TableStyleMedium2" defaultPivotStyle="PivotStyleLight16"/>
  <colors>
    <mruColors>
      <color rgb="FFA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AC$1"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145676</xdr:rowOff>
    </xdr:from>
    <xdr:to>
      <xdr:col>26</xdr:col>
      <xdr:colOff>98878</xdr:colOff>
      <xdr:row>17</xdr:row>
      <xdr:rowOff>302559</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179294" y="145676"/>
          <a:ext cx="7136172" cy="66338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利用規約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この利用規約</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以下「本規約」といいます。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は、一般社団法人住宅性能評価・表示協会</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以下「当協会」といいます。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が著作権を有する「住戸部分・共用部分・非住宅部分における太陽光発電設備の自己消費量等算出シート」を提供するサービス</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以下「本サービス」といいます。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の利用条件を定めるものです。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ご利用のみなさま</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以下「利用者等」といいます。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には、本規約に従って、本サービスをご利用いただきます。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なお、本規約に違反した場合、以後、本サービスを利用することはできません。本規約に違反したにもかかわらず利用を続けた場合、著作権侵害になりますのでご注意ください。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適用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本規約は、利用者等と当協会との間の本サービスの利用に関わる一切の関係に適用されるものとします。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②本サービスは、事業者向けのサービスであり、消費者が利用することはできません。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③本サービスには、不具合やバグが生じる場合があることをあらかじめご了承ください。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④本サービスは、作成環境と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Excel</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バージョンが異なる場合等、動作環境によって、一部の機能が失われるなど、正常に実行されなくなる可能性があることをあらかじめご了承下さい。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禁止事項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利用者等は、本サービスの利用にあたり，以下の行為をしてはなりません。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①法令または公序良俗に違反する行為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②本サービスの全部もしくは一部を頒布すること、又は媒体の如何を問わず複製し第三者に譲渡、販売、貸与、もしくは使用許諾する行為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③本サービスの内容等，本サービスに含まれる著作権を侵害する行為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④本サービスによって得られた情報を商業的に利用する行為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⑤不正な目的を持って本サービスを利用する行為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⑥その他，当協会が不適切と判断する行為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条（損害賠償）</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規約に違反した場合、以後、本サービスを利用することはできません。利用者等が本規約に違反したにもかかわらず本サービスの利用を続けた場合、当協会に発生した一切の損害について、責任を負う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免責事項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当協会は、事由の如何を問わず、本サービスの使用によって利用者等に発生した一切の損害について、名目の如何を問わず、一切の責任を負わないものとします。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一般条項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本規約の解釈にあたっては、日本法を準拠法とします。以 上</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一般社団法人　住宅性能評価・表示協会</a:t>
          </a:r>
        </a:p>
      </xdr:txBody>
    </xdr:sp>
    <xdr:clientData/>
  </xdr:twoCellAnchor>
  <xdr:twoCellAnchor>
    <xdr:from>
      <xdr:col>10</xdr:col>
      <xdr:colOff>205014</xdr:colOff>
      <xdr:row>18</xdr:row>
      <xdr:rowOff>236018</xdr:rowOff>
    </xdr:from>
    <xdr:to>
      <xdr:col>16</xdr:col>
      <xdr:colOff>77107</xdr:colOff>
      <xdr:row>19</xdr:row>
      <xdr:rowOff>123533</xdr:rowOff>
    </xdr:to>
    <xdr:sp macro="" textlink="">
      <xdr:nvSpPr>
        <xdr:cNvPr id="14" name="二等辺三角形 13">
          <a:extLst>
            <a:ext uri="{FF2B5EF4-FFF2-40B4-BE49-F238E27FC236}">
              <a16:creationId xmlns:a16="http://schemas.microsoft.com/office/drawing/2014/main" id="{00000000-0008-0000-0000-00000E000000}"/>
            </a:ext>
          </a:extLst>
        </xdr:cNvPr>
        <xdr:cNvSpPr/>
      </xdr:nvSpPr>
      <xdr:spPr>
        <a:xfrm rot="10800000">
          <a:off x="2910114" y="7094018"/>
          <a:ext cx="1529443" cy="268515"/>
        </a:xfrm>
        <a:prstGeom prst="triangle">
          <a:avLst/>
        </a:prstGeom>
        <a:solidFill>
          <a:srgbClr val="0000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26</xdr:col>
          <xdr:colOff>152400</xdr:colOff>
          <xdr:row>23</xdr:row>
          <xdr:rowOff>200025</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xdr:col>
      <xdr:colOff>93435</xdr:colOff>
      <xdr:row>20</xdr:row>
      <xdr:rowOff>48556</xdr:rowOff>
    </xdr:from>
    <xdr:to>
      <xdr:col>26</xdr:col>
      <xdr:colOff>90714</xdr:colOff>
      <xdr:row>22</xdr:row>
      <xdr:rowOff>176731</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74410" y="7668556"/>
          <a:ext cx="6941004" cy="89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利用規約に関して</a:t>
          </a:r>
          <a:endParaRPr kumimoji="1" lang="en-US" altLang="ja-JP" sz="3600">
            <a:solidFill>
              <a:srgbClr val="FF0000"/>
            </a:solidFill>
          </a:endParaRPr>
        </a:p>
        <a:p>
          <a:pPr algn="ctr"/>
          <a:r>
            <a:rPr kumimoji="1" lang="en-US" altLang="ja-JP" sz="1200">
              <a:solidFill>
                <a:srgbClr val="FF0000"/>
              </a:solidFill>
            </a:rPr>
            <a:t>※</a:t>
          </a:r>
          <a:r>
            <a:rPr kumimoji="1" lang="ja-JP" altLang="en-US" sz="1200">
              <a:solidFill>
                <a:srgbClr val="FF0000"/>
              </a:solidFill>
            </a:rPr>
            <a:t>上記に同意頂けない場合は入力欄、判定欄等が黒塗りのままとなり利用することができません。</a:t>
          </a:r>
          <a:endParaRPr kumimoji="1" lang="en-US" altLang="ja-JP" sz="1200">
            <a:solidFill>
              <a:srgbClr val="FF0000"/>
            </a:solidFill>
          </a:endParaRPr>
        </a:p>
        <a:p>
          <a:pPr algn="ctr"/>
          <a:endParaRPr kumimoji="1" lang="en-US" altLang="ja-JP" sz="3600"/>
        </a:p>
      </xdr:txBody>
    </xdr:sp>
    <xdr:clientData/>
  </xdr:twoCellAnchor>
  <xdr:twoCellAnchor>
    <xdr:from>
      <xdr:col>4</xdr:col>
      <xdr:colOff>89354</xdr:colOff>
      <xdr:row>21</xdr:row>
      <xdr:rowOff>354527</xdr:rowOff>
    </xdr:from>
    <xdr:to>
      <xdr:col>12</xdr:col>
      <xdr:colOff>242661</xdr:colOff>
      <xdr:row>23</xdr:row>
      <xdr:rowOff>15256</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140388" y="8355527"/>
          <a:ext cx="2360480" cy="422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利用規約に同意しない</a:t>
          </a:r>
          <a:r>
            <a:rPr lang="ja-JP" altLang="en-US" sz="1600">
              <a:solidFill>
                <a:srgbClr val="FF0000"/>
              </a:solidFill>
            </a:rPr>
            <a:t> </a:t>
          </a:r>
          <a:endParaRPr kumimoji="1" lang="ja-JP" altLang="en-US" sz="1600">
            <a:solidFill>
              <a:srgbClr val="FF0000"/>
            </a:solidFill>
          </a:endParaRPr>
        </a:p>
      </xdr:txBody>
    </xdr:sp>
    <xdr:clientData/>
  </xdr:twoCellAnchor>
  <xdr:twoCellAnchor>
    <xdr:from>
      <xdr:col>15</xdr:col>
      <xdr:colOff>1681</xdr:colOff>
      <xdr:row>21</xdr:row>
      <xdr:rowOff>375219</xdr:rowOff>
    </xdr:from>
    <xdr:to>
      <xdr:col>24</xdr:col>
      <xdr:colOff>234497</xdr:colOff>
      <xdr:row>23</xdr:row>
      <xdr:rowOff>35948</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087578" y="8376219"/>
          <a:ext cx="2715885" cy="4227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利用規約に同意し利用する</a:t>
          </a:r>
          <a:endParaRPr kumimoji="1" lang="ja-JP" altLang="en-US" sz="1600">
            <a:solidFill>
              <a:srgbClr val="FF0000"/>
            </a:solidFill>
          </a:endParaRPr>
        </a:p>
      </xdr:txBody>
    </xdr:sp>
    <xdr:clientData/>
  </xdr:twoCellAnchor>
  <xdr:twoCellAnchor editAs="oneCell">
    <xdr:from>
      <xdr:col>1</xdr:col>
      <xdr:colOff>234042</xdr:colOff>
      <xdr:row>24</xdr:row>
      <xdr:rowOff>86728</xdr:rowOff>
    </xdr:from>
    <xdr:to>
      <xdr:col>24</xdr:col>
      <xdr:colOff>258535</xdr:colOff>
      <xdr:row>25</xdr:row>
      <xdr:rowOff>2721</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15017" y="9230728"/>
          <a:ext cx="6415768" cy="296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altLang="ja-JP">
              <a:solidFill>
                <a:sysClr val="windowText" lastClr="000000"/>
              </a:solidFill>
              <a:latin typeface="ＭＳ Ｐゴシック" panose="020B0600070205080204" pitchFamily="50" charset="-128"/>
              <a:ea typeface="ＭＳ Ｐゴシック" panose="020B0600070205080204" pitchFamily="50" charset="-128"/>
            </a:rPr>
            <a:t>※</a:t>
          </a:r>
          <a:r>
            <a:rPr lang="ja-JP" altLang="en-US">
              <a:solidFill>
                <a:sysClr val="windowText" lastClr="000000"/>
              </a:solidFill>
              <a:latin typeface="ＭＳ Ｐゴシック" panose="020B0600070205080204" pitchFamily="50" charset="-128"/>
              <a:ea typeface="ＭＳ Ｐゴシック" panose="020B0600070205080204" pitchFamily="50" charset="-128"/>
            </a:rPr>
            <a:t>当協会では、本サービスに関するお問い合わせは回答できかねます。申請される登録住宅性能評価機関等にお問い合わせください。</a:t>
          </a:r>
          <a:endParaRPr lang="en-US" altLang="ja-JP">
            <a:solidFill>
              <a:sysClr val="windowText" lastClr="000000"/>
            </a:solidFill>
            <a:latin typeface="ＭＳ Ｐゴシック" panose="020B0600070205080204" pitchFamily="50" charset="-128"/>
            <a:ea typeface="ＭＳ Ｐゴシック" panose="020B0600070205080204" pitchFamily="50" charset="-128"/>
          </a:endParaRPr>
        </a:p>
        <a:p>
          <a:r>
            <a:rPr lang="en-US" altLang="ja-JP"/>
            <a:t>※</a:t>
          </a:r>
          <a:r>
            <a:rPr lang="ja-JP" altLang="en-US"/>
            <a:t>よくある質問については「外皮計算書簡単ガイド」をご一読ください。</a:t>
          </a:r>
          <a:endParaRPr lang="ja-JP" altLang="en-US">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xdr:col>
          <xdr:colOff>247650</xdr:colOff>
          <xdr:row>21</xdr:row>
          <xdr:rowOff>352425</xdr:rowOff>
        </xdr:from>
        <xdr:to>
          <xdr:col>4</xdr:col>
          <xdr:colOff>266700</xdr:colOff>
          <xdr:row>22</xdr:row>
          <xdr:rowOff>314325</xdr:rowOff>
        </xdr:to>
        <xdr:sp macro="" textlink="">
          <xdr:nvSpPr>
            <xdr:cNvPr id="3085" name="Option Button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22</xdr:row>
          <xdr:rowOff>47625</xdr:rowOff>
        </xdr:from>
        <xdr:to>
          <xdr:col>15</xdr:col>
          <xdr:colOff>123825</xdr:colOff>
          <xdr:row>22</xdr:row>
          <xdr:rowOff>295275</xdr:rowOff>
        </xdr:to>
        <xdr:sp macro="" textlink="">
          <xdr:nvSpPr>
            <xdr:cNvPr id="3086" name="Option Button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21</xdr:row>
          <xdr:rowOff>247650</xdr:rowOff>
        </xdr:from>
        <xdr:to>
          <xdr:col>16</xdr:col>
          <xdr:colOff>152400</xdr:colOff>
          <xdr:row>23</xdr:row>
          <xdr:rowOff>0</xdr:rowOff>
        </xdr:to>
        <xdr:sp macro="" textlink="">
          <xdr:nvSpPr>
            <xdr:cNvPr id="3087" name="Group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22</xdr:row>
          <xdr:rowOff>19050</xdr:rowOff>
        </xdr:from>
        <xdr:to>
          <xdr:col>17</xdr:col>
          <xdr:colOff>28575</xdr:colOff>
          <xdr:row>23</xdr:row>
          <xdr:rowOff>238125</xdr:rowOff>
        </xdr:to>
        <xdr:sp macro="" textlink="">
          <xdr:nvSpPr>
            <xdr:cNvPr id="3088" name="Group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238125</xdr:colOff>
      <xdr:row>8</xdr:row>
      <xdr:rowOff>78675</xdr:rowOff>
    </xdr:from>
    <xdr:to>
      <xdr:col>8</xdr:col>
      <xdr:colOff>1390650</xdr:colOff>
      <xdr:row>13</xdr:row>
      <xdr:rowOff>26026</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10350" y="1650300"/>
          <a:ext cx="1152525" cy="87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503456</xdr:colOff>
      <xdr:row>13</xdr:row>
      <xdr:rowOff>187824</xdr:rowOff>
    </xdr:from>
    <xdr:to>
      <xdr:col>25</xdr:col>
      <xdr:colOff>42863</xdr:colOff>
      <xdr:row>20</xdr:row>
      <xdr:rowOff>203350</xdr:rowOff>
    </xdr:to>
    <xdr:pic>
      <xdr:nvPicPr>
        <xdr:cNvPr id="25" name="図 24">
          <a:extLst>
            <a:ext uri="{FF2B5EF4-FFF2-40B4-BE49-F238E27FC236}">
              <a16:creationId xmlns:a16="http://schemas.microsoft.com/office/drawing/2014/main" id="{00000000-0008-0000-0200-00001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5932"/>
        <a:stretch/>
      </xdr:blipFill>
      <xdr:spPr>
        <a:xfrm>
          <a:off x="7735529" y="2806333"/>
          <a:ext cx="5330607" cy="1941308"/>
        </a:xfrm>
        <a:prstGeom prst="rect">
          <a:avLst/>
        </a:prstGeom>
      </xdr:spPr>
    </xdr:pic>
    <xdr:clientData/>
  </xdr:twoCellAnchor>
  <xdr:twoCellAnchor editAs="oneCell">
    <xdr:from>
      <xdr:col>8</xdr:col>
      <xdr:colOff>38100</xdr:colOff>
      <xdr:row>8</xdr:row>
      <xdr:rowOff>59625</xdr:rowOff>
    </xdr:from>
    <xdr:to>
      <xdr:col>8</xdr:col>
      <xdr:colOff>1190625</xdr:colOff>
      <xdr:row>13</xdr:row>
      <xdr:rowOff>4575</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10325" y="1631250"/>
          <a:ext cx="1152525" cy="878400"/>
        </a:xfrm>
        <a:prstGeom prst="rect">
          <a:avLst/>
        </a:prstGeom>
      </xdr:spPr>
    </xdr:pic>
    <xdr:clientData/>
  </xdr:twoCellAnchor>
  <xdr:twoCellAnchor>
    <xdr:from>
      <xdr:col>5</xdr:col>
      <xdr:colOff>342900</xdr:colOff>
      <xdr:row>31</xdr:row>
      <xdr:rowOff>38100</xdr:rowOff>
    </xdr:from>
    <xdr:to>
      <xdr:col>5</xdr:col>
      <xdr:colOff>866775</xdr:colOff>
      <xdr:row>32</xdr:row>
      <xdr:rowOff>28575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4419600" y="7153275"/>
          <a:ext cx="523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C</a:t>
          </a:r>
          <a:endParaRPr kumimoji="1" lang="ja-JP" altLang="en-US" sz="1400" b="1">
            <a:solidFill>
              <a:srgbClr val="FF0000"/>
            </a:solidFill>
          </a:endParaRPr>
        </a:p>
      </xdr:txBody>
    </xdr:sp>
    <xdr:clientData/>
  </xdr:twoCellAnchor>
  <xdr:twoCellAnchor>
    <xdr:from>
      <xdr:col>5</xdr:col>
      <xdr:colOff>292791</xdr:colOff>
      <xdr:row>13</xdr:row>
      <xdr:rowOff>400050</xdr:rowOff>
    </xdr:from>
    <xdr:to>
      <xdr:col>5</xdr:col>
      <xdr:colOff>816666</xdr:colOff>
      <xdr:row>15</xdr:row>
      <xdr:rowOff>85725</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950391" y="3010728"/>
          <a:ext cx="523875" cy="374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rgbClr val="7030A0"/>
              </a:solidFill>
            </a:rPr>
            <a:t>A</a:t>
          </a:r>
          <a:endParaRPr kumimoji="1" lang="ja-JP" altLang="en-US" sz="1600" b="1">
            <a:solidFill>
              <a:srgbClr val="7030A0"/>
            </a:solidFill>
          </a:endParaRPr>
        </a:p>
      </xdr:txBody>
    </xdr:sp>
    <xdr:clientData/>
  </xdr:twoCellAnchor>
  <xdr:twoCellAnchor>
    <xdr:from>
      <xdr:col>7</xdr:col>
      <xdr:colOff>352425</xdr:colOff>
      <xdr:row>13</xdr:row>
      <xdr:rowOff>400050</xdr:rowOff>
    </xdr:from>
    <xdr:to>
      <xdr:col>7</xdr:col>
      <xdr:colOff>876300</xdr:colOff>
      <xdr:row>15</xdr:row>
      <xdr:rowOff>85725</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5676900" y="2905125"/>
          <a:ext cx="5238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accent6"/>
              </a:solidFill>
            </a:rPr>
            <a:t>B</a:t>
          </a:r>
          <a:endParaRPr kumimoji="1" lang="ja-JP" altLang="en-US" sz="1600" b="1">
            <a:solidFill>
              <a:schemeClr val="accent6"/>
            </a:solidFill>
          </a:endParaRPr>
        </a:p>
      </xdr:txBody>
    </xdr:sp>
    <xdr:clientData/>
  </xdr:twoCellAnchor>
  <xdr:twoCellAnchor>
    <xdr:from>
      <xdr:col>5</xdr:col>
      <xdr:colOff>304800</xdr:colOff>
      <xdr:row>14</xdr:row>
      <xdr:rowOff>19050</xdr:rowOff>
    </xdr:from>
    <xdr:to>
      <xdr:col>6</xdr:col>
      <xdr:colOff>28575</xdr:colOff>
      <xdr:row>15</xdr:row>
      <xdr:rowOff>19050</xdr:rowOff>
    </xdr:to>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3962400" y="3067050"/>
          <a:ext cx="671305" cy="251791"/>
        </a:xfrm>
        <a:prstGeom prst="rect">
          <a:avLst/>
        </a:pr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367748</xdr:colOff>
      <xdr:row>14</xdr:row>
      <xdr:rowOff>19050</xdr:rowOff>
    </xdr:from>
    <xdr:to>
      <xdr:col>8</xdr:col>
      <xdr:colOff>34373</xdr:colOff>
      <xdr:row>15</xdr:row>
      <xdr:rowOff>19050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5158409" y="3067050"/>
          <a:ext cx="614155" cy="251791"/>
        </a:xfrm>
        <a:prstGeom prst="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401783</xdr:colOff>
      <xdr:row>30</xdr:row>
      <xdr:rowOff>80529</xdr:rowOff>
    </xdr:from>
    <xdr:to>
      <xdr:col>25</xdr:col>
      <xdr:colOff>68183</xdr:colOff>
      <xdr:row>40</xdr:row>
      <xdr:rowOff>263236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470018" y="6848882"/>
          <a:ext cx="6143400" cy="2614383"/>
          <a:chOff x="8203623" y="6799984"/>
          <a:chExt cx="4838700" cy="2336223"/>
        </a:xfrm>
      </xdr:grpSpPr>
      <xdr:pic>
        <xdr:nvPicPr>
          <xdr:cNvPr id="5" name="図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3"/>
          <a:stretch>
            <a:fillRect/>
          </a:stretch>
        </xdr:blipFill>
        <xdr:spPr>
          <a:xfrm>
            <a:off x="8203623" y="6799984"/>
            <a:ext cx="4820920" cy="2336223"/>
          </a:xfrm>
          <a:prstGeom prst="rect">
            <a:avLst/>
          </a:prstGeom>
        </xdr:spPr>
      </xdr:pic>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289318" y="8752645"/>
            <a:ext cx="2859155" cy="16275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622625" y="8373802"/>
            <a:ext cx="1419324" cy="217966"/>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10308649" y="8243454"/>
            <a:ext cx="2544599" cy="325582"/>
          </a:xfrm>
          <a:prstGeom prst="wedgeRoundRectCallout">
            <a:avLst>
              <a:gd name="adj1" fmla="val -58293"/>
              <a:gd name="adj2" fmla="val 21420"/>
              <a:gd name="adj3" fmla="val 16667"/>
            </a:avLst>
          </a:prstGeom>
          <a:solidFill>
            <a:schemeClr val="accent1">
              <a:lumMod val="20000"/>
              <a:lumOff val="80000"/>
            </a:schemeClr>
          </a:solidFill>
          <a:ln w="1905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0289597" y="8272030"/>
            <a:ext cx="2752726" cy="374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太陽光発電の発電量がないことを確認してください。</a:t>
            </a:r>
          </a:p>
        </xdr:txBody>
      </xdr:sp>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9289473" y="8696301"/>
            <a:ext cx="447675" cy="365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FF0000"/>
                </a:solidFill>
              </a:rPr>
              <a:t>C</a:t>
            </a:r>
            <a:endParaRPr kumimoji="1" lang="ja-JP" altLang="en-US" sz="1400" b="1">
              <a:solidFill>
                <a:srgbClr val="FF0000"/>
              </a:solidFill>
            </a:endParaRPr>
          </a:p>
        </xdr:txBody>
      </xdr:sp>
    </xdr:grpSp>
    <xdr:clientData/>
  </xdr:twoCellAnchor>
  <xdr:twoCellAnchor>
    <xdr:from>
      <xdr:col>5</xdr:col>
      <xdr:colOff>323850</xdr:colOff>
      <xdr:row>31</xdr:row>
      <xdr:rowOff>47625</xdr:rowOff>
    </xdr:from>
    <xdr:to>
      <xdr:col>5</xdr:col>
      <xdr:colOff>1028701</xdr:colOff>
      <xdr:row>31</xdr:row>
      <xdr:rowOff>352426</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4400550" y="7162800"/>
          <a:ext cx="704851" cy="30480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161925</xdr:colOff>
      <xdr:row>19</xdr:row>
      <xdr:rowOff>45133</xdr:rowOff>
    </xdr:from>
    <xdr:to>
      <xdr:col>22</xdr:col>
      <xdr:colOff>61584</xdr:colOff>
      <xdr:row>19</xdr:row>
      <xdr:rowOff>226423</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536702" y="4351522"/>
          <a:ext cx="1728459" cy="181290"/>
        </a:xfrm>
        <a:prstGeom prst="rect">
          <a:avLst/>
        </a:prstGeom>
        <a:noFill/>
        <a:ln w="28575">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80345</xdr:colOff>
      <xdr:row>18</xdr:row>
      <xdr:rowOff>220046</xdr:rowOff>
    </xdr:from>
    <xdr:to>
      <xdr:col>20</xdr:col>
      <xdr:colOff>528020</xdr:colOff>
      <xdr:row>20</xdr:row>
      <xdr:rowOff>59263</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0040133" y="4254164"/>
          <a:ext cx="447675" cy="341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rgbClr val="7030A0"/>
              </a:solidFill>
            </a:rPr>
            <a:t>A</a:t>
          </a:r>
          <a:endParaRPr kumimoji="1" lang="ja-JP" altLang="en-US" sz="1400" b="1">
            <a:solidFill>
              <a:srgbClr val="7030A0"/>
            </a:solidFill>
          </a:endParaRPr>
        </a:p>
      </xdr:txBody>
    </xdr:sp>
    <xdr:clientData/>
  </xdr:twoCellAnchor>
  <xdr:twoCellAnchor>
    <xdr:from>
      <xdr:col>22</xdr:col>
      <xdr:colOff>95250</xdr:colOff>
      <xdr:row>19</xdr:row>
      <xdr:rowOff>41816</xdr:rowOff>
    </xdr:from>
    <xdr:to>
      <xdr:col>25</xdr:col>
      <xdr:colOff>0</xdr:colOff>
      <xdr:row>19</xdr:row>
      <xdr:rowOff>230777</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11298827" y="4348205"/>
          <a:ext cx="1733550" cy="188961"/>
        </a:xfrm>
        <a:prstGeom prst="rect">
          <a:avLst/>
        </a:prstGeom>
        <a:noFill/>
        <a:ln w="28575">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9565</xdr:colOff>
      <xdr:row>18</xdr:row>
      <xdr:rowOff>224074</xdr:rowOff>
    </xdr:from>
    <xdr:to>
      <xdr:col>23</xdr:col>
      <xdr:colOff>457240</xdr:colOff>
      <xdr:row>19</xdr:row>
      <xdr:rowOff>247057</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1798153" y="4258192"/>
          <a:ext cx="447675" cy="2739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accent6"/>
              </a:solidFill>
            </a:rPr>
            <a:t>B</a:t>
          </a:r>
          <a:endParaRPr kumimoji="1" lang="ja-JP" altLang="en-US" sz="1400" b="1">
            <a:solidFill>
              <a:schemeClr val="accent6"/>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6\Desktop\&#12467;&#12500;&#12540;&#12304;&#20181;&#27096;&#36984;&#25246;&#22411;&#12305;ver1.3-2_W&#25144;&#24314;&#12390;EXCEL2007&#22806;&#30382;&#35336;&#31639;&#12471;&#12540;&#12488;&#65288;H28&#20181;&#270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016\Desktop\&#39640;&#27211;\BELS&#35336;&#31639;&#26360;&#12398;&#25913;&#35330;\&#20303;&#23429;&#29256;\(&#26696;)180709bels_1.4%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216;&#34899;&#37096;/022&#12304;&#30465;&#12456;&#12493;&#12305;&#9632;BELS&#21046;&#24230;&#38306;&#20418;&#9632;/&#9733;BELS&#21046;&#24230;&#12395;&#38306;&#12377;&#12427;&#20107;&#38917;(H28.4.1&#12363;&#12425;)/31.&#65338;&#65317;&#65320;&#35336;&#31639;&#12471;&#12540;&#12488;/BELS&#12395;&#12362;&#12369;&#12427;ZEH&#31561;&#35336;&#31639;&#12471;&#12540;&#12488;&#65288;ver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共通条件・結果"/>
      <sheetName val="断熱仕様一覧"/>
      <sheetName val="【参考】断熱材の熱伝導率"/>
      <sheetName val="Ａ（北）"/>
      <sheetName val="Ａ（北東）"/>
      <sheetName val="Ａ（東）"/>
      <sheetName val="Ａ（南東）"/>
      <sheetName val="Ａ（南）"/>
      <sheetName val="Ａ（南西）"/>
      <sheetName val="Ａ（西）"/>
      <sheetName val="Ａ（北西）"/>
      <sheetName val="Ｂ（屋根・床等）"/>
      <sheetName val="Ｃ（基礎）"/>
      <sheetName val="更新履歴"/>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お読みください）"/>
      <sheetName val="計算シート"/>
      <sheetName val="作成例"/>
      <sheetName val="更新履歴 "/>
      <sheetName val="MAST"/>
    </sheetNames>
    <sheetDataSet>
      <sheetData sheetId="0"/>
      <sheetData sheetId="1" refreshError="1"/>
      <sheetData sheetId="2">
        <row r="39">
          <cell r="K39" t="str">
            <v>　『ZEH』</v>
          </cell>
          <cell r="L39" t="str">
            <v>〇</v>
          </cell>
        </row>
        <row r="40">
          <cell r="K40" t="str">
            <v>　NearlyZEH</v>
          </cell>
          <cell r="L40" t="str">
            <v>－</v>
          </cell>
        </row>
        <row r="41">
          <cell r="K41" t="str">
            <v xml:space="preserve">  ZEH oriented</v>
          </cell>
          <cell r="L41" t="str">
            <v>〇</v>
          </cell>
        </row>
        <row r="42">
          <cell r="K42" t="str">
            <v>　ゼロエネ相当</v>
          </cell>
          <cell r="L42" t="str">
            <v>〇</v>
          </cell>
        </row>
      </sheetData>
      <sheetData sheetId="3" refreshError="1"/>
      <sheetData sheetId="4">
        <row r="2">
          <cell r="D2" t="str">
            <v>1地域</v>
          </cell>
          <cell r="E2" t="str">
            <v>2地域</v>
          </cell>
          <cell r="F2" t="str">
            <v>3地域</v>
          </cell>
          <cell r="G2" t="str">
            <v>4地域</v>
          </cell>
          <cell r="H2" t="str">
            <v>5地域</v>
          </cell>
          <cell r="I2" t="str">
            <v>6地域</v>
          </cell>
          <cell r="J2" t="str">
            <v>7地域</v>
          </cell>
          <cell r="K2" t="str">
            <v>8地域</v>
          </cell>
        </row>
        <row r="3">
          <cell r="D3">
            <v>0.46</v>
          </cell>
          <cell r="E3">
            <v>0.46</v>
          </cell>
          <cell r="F3">
            <v>0.56000000000000005</v>
          </cell>
          <cell r="G3">
            <v>0.75</v>
          </cell>
          <cell r="H3">
            <v>0.87</v>
          </cell>
          <cell r="I3">
            <v>0.87</v>
          </cell>
          <cell r="J3">
            <v>0.87</v>
          </cell>
          <cell r="K3" t="str">
            <v>（基準なし）</v>
          </cell>
        </row>
        <row r="4">
          <cell r="D4" t="str">
            <v>（基準なし）</v>
          </cell>
          <cell r="E4" t="str">
            <v>（基準なし）</v>
          </cell>
          <cell r="F4" t="str">
            <v>（基準なし）</v>
          </cell>
          <cell r="G4" t="str">
            <v>（基準なし）</v>
          </cell>
          <cell r="H4">
            <v>3</v>
          </cell>
          <cell r="I4">
            <v>2.8</v>
          </cell>
          <cell r="J4">
            <v>2.7</v>
          </cell>
          <cell r="K4">
            <v>3.2</v>
          </cell>
        </row>
        <row r="5">
          <cell r="D5">
            <v>0.4</v>
          </cell>
          <cell r="E5">
            <v>0.4</v>
          </cell>
          <cell r="F5">
            <v>0.5</v>
          </cell>
          <cell r="G5">
            <v>0.6</v>
          </cell>
          <cell r="H5">
            <v>0.6</v>
          </cell>
          <cell r="I5">
            <v>0.6</v>
          </cell>
          <cell r="J5">
            <v>0.6</v>
          </cell>
          <cell r="K5" t="str">
            <v>（基準なし）</v>
          </cell>
        </row>
        <row r="7">
          <cell r="C7" t="str">
            <v>　『ZEH』</v>
          </cell>
          <cell r="D7" t="str">
            <v xml:space="preserve"> 外皮：省エネ基準 ・ ZEH外皮基準　一次エネ：A≧20　＆　B≧100</v>
          </cell>
        </row>
        <row r="8">
          <cell r="C8" t="str">
            <v>　NearlyZEH</v>
          </cell>
          <cell r="D8" t="str">
            <v xml:space="preserve"> 外皮：省エネ基準 ・ ZEH外皮基準　一次エネ：A≧20　＆　75≦B＜100</v>
          </cell>
        </row>
        <row r="9">
          <cell r="C9" t="str">
            <v xml:space="preserve">  ZEH oriented</v>
          </cell>
          <cell r="D9" t="str">
            <v xml:space="preserve"> 外皮：省エネ基準 ・ ZEH外皮基準　一次エネ：A≧20</v>
          </cell>
        </row>
        <row r="10">
          <cell r="C10" t="str">
            <v>　ゼロエネ相当</v>
          </cell>
          <cell r="D10" t="str">
            <v xml:space="preserve"> 外皮：省エネ基準 　一次エネ：A≧20　＆　B≧100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シート"/>
      <sheetName val="作成例"/>
      <sheetName val="更新履歴"/>
      <sheetName val="MAST"/>
    </sheetNames>
    <sheetDataSet>
      <sheetData sheetId="0" refreshError="1"/>
      <sheetData sheetId="1">
        <row r="39">
          <cell r="K39" t="str">
            <v>　『ZEH』</v>
          </cell>
          <cell r="L39" t="str">
            <v>〇</v>
          </cell>
        </row>
        <row r="40">
          <cell r="K40" t="str">
            <v>　NearlyZEH</v>
          </cell>
          <cell r="L40" t="str">
            <v>－</v>
          </cell>
        </row>
        <row r="41">
          <cell r="K41" t="str">
            <v xml:space="preserve">  ZEH oriented</v>
          </cell>
          <cell r="L41" t="str">
            <v>〇</v>
          </cell>
        </row>
        <row r="42">
          <cell r="K42" t="str">
            <v>　ゼロエネ相当</v>
          </cell>
          <cell r="L42" t="str">
            <v>〇</v>
          </cell>
        </row>
      </sheetData>
      <sheetData sheetId="2"/>
      <sheetData sheetId="3">
        <row r="2">
          <cell r="D2" t="str">
            <v>1地域</v>
          </cell>
          <cell r="E2" t="str">
            <v>2地域</v>
          </cell>
          <cell r="F2" t="str">
            <v>3地域</v>
          </cell>
          <cell r="G2" t="str">
            <v>4地域</v>
          </cell>
          <cell r="H2" t="str">
            <v>5地域</v>
          </cell>
          <cell r="I2" t="str">
            <v>6地域</v>
          </cell>
          <cell r="J2" t="str">
            <v>7地域</v>
          </cell>
          <cell r="K2" t="str">
            <v>8地域</v>
          </cell>
        </row>
        <row r="3">
          <cell r="D3">
            <v>0.46</v>
          </cell>
          <cell r="E3">
            <v>0.46</v>
          </cell>
          <cell r="F3">
            <v>0.56000000000000005</v>
          </cell>
          <cell r="G3">
            <v>0.75</v>
          </cell>
          <cell r="H3">
            <v>0.87</v>
          </cell>
          <cell r="I3">
            <v>0.87</v>
          </cell>
          <cell r="J3">
            <v>0.87</v>
          </cell>
          <cell r="K3" t="str">
            <v>（基準なし）</v>
          </cell>
        </row>
        <row r="4">
          <cell r="D4" t="str">
            <v>（基準なし）</v>
          </cell>
          <cell r="E4" t="str">
            <v>（基準なし）</v>
          </cell>
          <cell r="F4" t="str">
            <v>（基準なし）</v>
          </cell>
          <cell r="G4" t="str">
            <v>（基準なし）</v>
          </cell>
          <cell r="H4">
            <v>3</v>
          </cell>
          <cell r="I4">
            <v>2.8</v>
          </cell>
          <cell r="J4">
            <v>2.7</v>
          </cell>
          <cell r="K4">
            <v>3.2</v>
          </cell>
        </row>
        <row r="5">
          <cell r="D5">
            <v>0.4</v>
          </cell>
          <cell r="E5">
            <v>0.4</v>
          </cell>
          <cell r="F5">
            <v>0.5</v>
          </cell>
          <cell r="G5">
            <v>0.6</v>
          </cell>
          <cell r="H5">
            <v>0.6</v>
          </cell>
          <cell r="I5">
            <v>0.6</v>
          </cell>
          <cell r="J5">
            <v>0.6</v>
          </cell>
          <cell r="K5" t="str">
            <v>（基準なし）</v>
          </cell>
        </row>
        <row r="7">
          <cell r="C7" t="str">
            <v>　『ZEH』</v>
          </cell>
          <cell r="D7" t="str">
            <v xml:space="preserve"> 外皮：省エネ基準 ・ ZEH外皮基準　一次エネ：A≧20　＆　B≧100</v>
          </cell>
        </row>
        <row r="8">
          <cell r="C8" t="str">
            <v>　NearlyZEH</v>
          </cell>
          <cell r="D8" t="str">
            <v xml:space="preserve"> 外皮：省エネ基準 ・ ZEH外皮基準　一次エネ：A≧20　＆　75≦B＜100</v>
          </cell>
        </row>
        <row r="9">
          <cell r="C9" t="str">
            <v xml:space="preserve">  ZEH oriented</v>
          </cell>
          <cell r="D9" t="str">
            <v xml:space="preserve"> 外皮：省エネ基準 ・ ZEH外皮基準　一次エネ：A≧20</v>
          </cell>
        </row>
        <row r="10">
          <cell r="C10" t="str">
            <v>　ゼロエネ相当</v>
          </cell>
          <cell r="D10" t="str">
            <v xml:space="preserve"> 外皮：省エネ基準 　一次エネ：A≧20　＆　B≧100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143"/>
  <sheetViews>
    <sheetView showGridLines="0" tabSelected="1" zoomScaleNormal="100" zoomScaleSheetLayoutView="85" workbookViewId="0">
      <selection activeCell="AD6" sqref="AD6"/>
    </sheetView>
  </sheetViews>
  <sheetFormatPr defaultColWidth="9" defaultRowHeight="30" customHeight="1" x14ac:dyDescent="0.15"/>
  <cols>
    <col min="1" max="1" width="2.375" style="78" customWidth="1"/>
    <col min="2" max="2" width="4.125" style="78" customWidth="1"/>
    <col min="3" max="27" width="3.625" style="78" customWidth="1"/>
    <col min="28" max="28" width="9" style="79" customWidth="1"/>
    <col min="29" max="29" width="9" style="77" hidden="1" customWidth="1"/>
    <col min="30" max="16384" width="9" style="77"/>
  </cols>
  <sheetData>
    <row r="1" spans="1:29" ht="30" customHeight="1" x14ac:dyDescent="0.15">
      <c r="AC1" s="83">
        <v>1</v>
      </c>
    </row>
    <row r="6" spans="1:29" ht="30" customHeight="1" x14ac:dyDescent="0.15">
      <c r="A6" s="80"/>
      <c r="B6" s="80"/>
      <c r="C6" s="80"/>
      <c r="D6" s="80"/>
      <c r="E6" s="80"/>
      <c r="F6" s="80"/>
      <c r="G6" s="80"/>
      <c r="H6" s="80"/>
      <c r="I6" s="80"/>
      <c r="J6" s="80"/>
      <c r="K6" s="80"/>
      <c r="L6" s="80"/>
      <c r="M6" s="80"/>
      <c r="N6" s="80"/>
      <c r="O6" s="80"/>
      <c r="P6" s="80"/>
      <c r="Q6" s="80"/>
      <c r="R6" s="80"/>
      <c r="S6" s="80"/>
      <c r="T6" s="80"/>
      <c r="U6" s="80"/>
      <c r="V6" s="80"/>
      <c r="W6" s="80"/>
      <c r="X6" s="80"/>
      <c r="Y6" s="80"/>
      <c r="Z6" s="80"/>
      <c r="AA6" s="80"/>
    </row>
    <row r="7" spans="1:29" ht="30" customHeight="1" x14ac:dyDescent="0.15">
      <c r="A7" s="80"/>
      <c r="B7" s="80"/>
      <c r="C7" s="80"/>
      <c r="D7" s="80"/>
      <c r="E7" s="80"/>
      <c r="F7" s="80"/>
      <c r="G7" s="80"/>
      <c r="H7" s="80"/>
      <c r="I7" s="80"/>
      <c r="J7" s="80"/>
      <c r="K7" s="80"/>
      <c r="L7" s="80"/>
      <c r="M7" s="80"/>
      <c r="N7" s="80"/>
      <c r="O7" s="80"/>
      <c r="P7" s="80"/>
      <c r="Q7" s="80"/>
      <c r="R7" s="80"/>
      <c r="S7" s="80"/>
      <c r="T7" s="80"/>
      <c r="U7" s="80"/>
      <c r="V7" s="80"/>
      <c r="W7" s="80"/>
      <c r="X7" s="80"/>
      <c r="Y7" s="80"/>
      <c r="Z7" s="80"/>
      <c r="AA7" s="80"/>
    </row>
    <row r="8" spans="1:29" ht="30" customHeight="1" x14ac:dyDescent="0.15">
      <c r="A8" s="80"/>
      <c r="B8" s="80"/>
      <c r="C8" s="80"/>
      <c r="D8" s="80"/>
      <c r="E8" s="80"/>
      <c r="F8" s="80"/>
      <c r="G8" s="80"/>
      <c r="H8" s="80"/>
      <c r="I8" s="80"/>
      <c r="J8" s="80"/>
      <c r="K8" s="80"/>
      <c r="L8" s="80"/>
      <c r="M8" s="80"/>
      <c r="N8" s="80"/>
      <c r="O8" s="80"/>
      <c r="P8" s="80"/>
      <c r="Q8" s="80"/>
      <c r="R8" s="80"/>
      <c r="S8" s="80"/>
      <c r="T8" s="80"/>
      <c r="U8" s="80"/>
      <c r="V8" s="80"/>
      <c r="W8" s="80"/>
      <c r="X8" s="80"/>
      <c r="Y8" s="80"/>
      <c r="Z8" s="80"/>
      <c r="AA8" s="80"/>
    </row>
    <row r="9" spans="1:29" ht="30" customHeight="1" x14ac:dyDescent="0.15">
      <c r="A9" s="80"/>
      <c r="B9" s="80"/>
      <c r="C9" s="80"/>
      <c r="D9" s="80"/>
      <c r="E9" s="80"/>
      <c r="F9" s="80"/>
      <c r="G9" s="80"/>
      <c r="H9" s="80"/>
      <c r="I9" s="80"/>
      <c r="J9" s="80"/>
      <c r="K9" s="80"/>
      <c r="L9" s="80"/>
      <c r="M9" s="80"/>
      <c r="N9" s="80"/>
      <c r="O9" s="80"/>
      <c r="P9" s="80"/>
      <c r="Q9" s="80"/>
      <c r="R9" s="80"/>
      <c r="S9" s="80"/>
      <c r="T9" s="80"/>
      <c r="U9" s="80"/>
      <c r="V9" s="80"/>
      <c r="W9" s="80"/>
      <c r="X9" s="80"/>
      <c r="Y9" s="80"/>
      <c r="Z9" s="80"/>
      <c r="AA9" s="80"/>
    </row>
    <row r="10" spans="1:29" ht="30" customHeight="1" x14ac:dyDescent="0.15">
      <c r="A10" s="80"/>
      <c r="B10" s="80"/>
      <c r="C10" s="80"/>
      <c r="D10" s="80"/>
      <c r="E10" s="80"/>
      <c r="F10" s="80"/>
      <c r="G10" s="80"/>
      <c r="H10" s="80"/>
      <c r="I10" s="80"/>
      <c r="J10" s="80"/>
      <c r="K10" s="80"/>
      <c r="L10" s="80"/>
      <c r="M10" s="80"/>
      <c r="N10" s="80"/>
      <c r="O10" s="80"/>
      <c r="P10" s="80"/>
      <c r="Q10" s="80"/>
      <c r="R10" s="80"/>
      <c r="S10" s="80"/>
      <c r="T10" s="80"/>
      <c r="U10" s="80"/>
      <c r="V10" s="80"/>
      <c r="W10" s="80"/>
      <c r="X10" s="80"/>
      <c r="Y10" s="80"/>
      <c r="Z10" s="80"/>
      <c r="AA10" s="80"/>
    </row>
    <row r="11" spans="1:29" ht="30" customHeight="1" x14ac:dyDescent="0.15">
      <c r="A11" s="80"/>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row>
    <row r="12" spans="1:29" ht="30" customHeight="1" x14ac:dyDescent="0.15">
      <c r="A12" s="80"/>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row>
    <row r="13" spans="1:29" ht="30" customHeight="1" x14ac:dyDescent="0.15">
      <c r="A13" s="80"/>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row>
    <row r="14" spans="1:29" ht="30" customHeight="1" x14ac:dyDescent="0.15">
      <c r="A14" s="80"/>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row>
    <row r="15" spans="1:29" ht="30" customHeight="1" x14ac:dyDescent="0.15">
      <c r="A15" s="80"/>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row>
    <row r="16" spans="1:29" ht="30" customHeight="1" x14ac:dyDescent="0.15">
      <c r="A16" s="80"/>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row>
    <row r="17" spans="1:27" ht="30" customHeight="1" x14ac:dyDescent="0.15">
      <c r="A17" s="80"/>
      <c r="B17" s="80"/>
      <c r="C17" s="80"/>
      <c r="D17" s="80"/>
      <c r="E17" s="80"/>
      <c r="F17" s="80"/>
      <c r="G17" s="80"/>
      <c r="H17" s="80"/>
      <c r="I17" s="80"/>
      <c r="J17" s="80"/>
      <c r="K17" s="80"/>
      <c r="L17" s="80"/>
      <c r="M17" s="80"/>
      <c r="N17" s="80"/>
      <c r="O17" s="80"/>
      <c r="P17" s="80"/>
      <c r="Q17" s="80"/>
      <c r="R17" s="80"/>
      <c r="S17" s="80"/>
      <c r="T17" s="80"/>
      <c r="U17" s="80"/>
      <c r="V17" s="80"/>
      <c r="W17" s="80"/>
      <c r="X17" s="80"/>
      <c r="Y17" s="80"/>
      <c r="Z17" s="80"/>
      <c r="AA17" s="80"/>
    </row>
    <row r="18" spans="1:27" ht="30" customHeight="1" x14ac:dyDescent="0.15">
      <c r="A18" s="80"/>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row>
    <row r="19" spans="1:27" ht="30" customHeight="1" x14ac:dyDescent="0.1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row>
    <row r="20" spans="1:27" ht="30" customHeight="1" x14ac:dyDescent="0.1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row>
    <row r="21" spans="1:27" ht="30" customHeight="1" x14ac:dyDescent="0.1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row>
    <row r="22" spans="1:27" ht="30" customHeight="1" x14ac:dyDescent="0.1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row>
    <row r="23" spans="1:27" ht="30" customHeight="1" x14ac:dyDescent="0.1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row>
    <row r="24" spans="1:27" ht="30" customHeight="1" x14ac:dyDescent="0.1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row>
    <row r="25" spans="1:27" ht="30" customHeight="1" x14ac:dyDescent="0.1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row>
    <row r="26" spans="1:27" ht="30" customHeight="1" x14ac:dyDescent="0.1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row>
    <row r="27" spans="1:27" ht="30" customHeight="1" x14ac:dyDescent="0.1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row>
    <row r="28" spans="1:27" ht="30" customHeight="1" x14ac:dyDescent="0.1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row>
    <row r="29" spans="1:27" ht="30" customHeight="1" x14ac:dyDescent="0.1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row>
    <row r="30" spans="1:27" ht="30" customHeight="1" x14ac:dyDescent="0.1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row>
    <row r="31" spans="1:27" ht="30" customHeight="1" x14ac:dyDescent="0.1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row>
    <row r="32" spans="1:27" ht="30" customHeight="1" x14ac:dyDescent="0.1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row>
    <row r="33" spans="1:27" ht="30" customHeight="1" x14ac:dyDescent="0.15">
      <c r="A33" s="80"/>
      <c r="B33" s="80"/>
      <c r="C33" s="80"/>
      <c r="D33" s="80"/>
      <c r="E33" s="80"/>
      <c r="F33" s="80"/>
      <c r="G33" s="80"/>
      <c r="H33" s="80"/>
      <c r="I33" s="80"/>
      <c r="J33" s="80"/>
      <c r="K33" s="80"/>
      <c r="L33" s="80"/>
      <c r="M33" s="80"/>
      <c r="N33" s="80"/>
      <c r="O33" s="80"/>
      <c r="P33" s="80"/>
      <c r="Q33" s="80"/>
      <c r="R33" s="80"/>
      <c r="S33" s="80"/>
      <c r="T33" s="80"/>
      <c r="U33" s="80"/>
      <c r="V33" s="80"/>
      <c r="W33" s="80"/>
      <c r="X33" s="80"/>
      <c r="Y33" s="80"/>
      <c r="Z33" s="80"/>
      <c r="AA33" s="80"/>
    </row>
    <row r="34" spans="1:27" ht="30" customHeight="1" x14ac:dyDescent="0.15">
      <c r="A34" s="80"/>
      <c r="B34" s="80"/>
      <c r="C34" s="80"/>
      <c r="D34" s="80"/>
      <c r="E34" s="80"/>
      <c r="F34" s="80"/>
      <c r="G34" s="80"/>
      <c r="H34" s="80"/>
      <c r="I34" s="80"/>
      <c r="J34" s="80"/>
      <c r="K34" s="80"/>
      <c r="L34" s="80"/>
      <c r="M34" s="80"/>
      <c r="N34" s="80"/>
      <c r="O34" s="80"/>
      <c r="P34" s="80"/>
      <c r="Q34" s="80"/>
      <c r="R34" s="80"/>
      <c r="S34" s="80"/>
      <c r="T34" s="80"/>
      <c r="U34" s="80"/>
      <c r="V34" s="80"/>
      <c r="W34" s="80"/>
      <c r="X34" s="80"/>
      <c r="Y34" s="80"/>
      <c r="Z34" s="80"/>
      <c r="AA34" s="80"/>
    </row>
    <row r="35" spans="1:27" ht="30" customHeight="1" x14ac:dyDescent="0.15">
      <c r="A35" s="80"/>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row>
    <row r="36" spans="1:27" ht="30" customHeight="1" x14ac:dyDescent="0.15">
      <c r="A36" s="80"/>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row>
    <row r="37" spans="1:27" ht="30" customHeight="1" x14ac:dyDescent="0.15">
      <c r="A37" s="80"/>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row>
    <row r="38" spans="1:27" ht="30" customHeight="1" x14ac:dyDescent="0.15">
      <c r="A38" s="80"/>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row>
    <row r="39" spans="1:27" ht="30" customHeight="1" x14ac:dyDescent="0.15">
      <c r="A39" s="80"/>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row>
    <row r="40" spans="1:27" ht="30" customHeight="1" x14ac:dyDescent="0.15">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row>
    <row r="41" spans="1:27" ht="30" customHeight="1" x14ac:dyDescent="0.15">
      <c r="A41" s="80"/>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row>
    <row r="42" spans="1:27" ht="30" customHeight="1" x14ac:dyDescent="0.15">
      <c r="A42" s="80"/>
      <c r="B42" s="80"/>
      <c r="C42" s="80"/>
      <c r="D42" s="80"/>
      <c r="E42" s="80"/>
      <c r="F42" s="80"/>
      <c r="G42" s="80"/>
      <c r="H42" s="80"/>
      <c r="I42" s="80"/>
      <c r="J42" s="80"/>
      <c r="K42" s="80"/>
      <c r="L42" s="80"/>
      <c r="M42" s="80"/>
      <c r="N42" s="80"/>
      <c r="O42" s="80"/>
      <c r="P42" s="80"/>
      <c r="Q42" s="80"/>
      <c r="R42" s="80"/>
      <c r="S42" s="80"/>
      <c r="T42" s="80"/>
      <c r="U42" s="80"/>
      <c r="V42" s="80"/>
      <c r="W42" s="80"/>
      <c r="X42" s="80"/>
      <c r="Y42" s="80"/>
      <c r="Z42" s="80"/>
      <c r="AA42" s="80"/>
    </row>
    <row r="43" spans="1:27" ht="30" customHeight="1" x14ac:dyDescent="0.15">
      <c r="A43" s="80"/>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row>
    <row r="44" spans="1:27" ht="30" customHeight="1" x14ac:dyDescent="0.15">
      <c r="A44" s="80"/>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row>
    <row r="45" spans="1:27" ht="30" customHeight="1" x14ac:dyDescent="0.15">
      <c r="A45" s="80"/>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row>
    <row r="46" spans="1:27" ht="30" customHeight="1" x14ac:dyDescent="0.15">
      <c r="A46" s="80"/>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row>
    <row r="47" spans="1:27" ht="30" customHeight="1" x14ac:dyDescent="0.15">
      <c r="A47" s="80"/>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row>
    <row r="48" spans="1:27" ht="30" customHeight="1" x14ac:dyDescent="0.15">
      <c r="A48" s="80"/>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row>
    <row r="49" spans="1:27" ht="30" customHeight="1" x14ac:dyDescent="0.15">
      <c r="A49" s="80"/>
      <c r="B49" s="80"/>
      <c r="C49" s="80"/>
      <c r="D49" s="80"/>
      <c r="E49" s="80"/>
      <c r="F49" s="80"/>
      <c r="G49" s="80"/>
      <c r="H49" s="80"/>
      <c r="I49" s="80"/>
      <c r="J49" s="80"/>
      <c r="K49" s="80"/>
      <c r="L49" s="80"/>
      <c r="M49" s="80"/>
      <c r="N49" s="80"/>
      <c r="O49" s="80"/>
      <c r="P49" s="80"/>
      <c r="Q49" s="80"/>
      <c r="R49" s="80"/>
      <c r="S49" s="80"/>
      <c r="T49" s="80"/>
      <c r="U49" s="80"/>
      <c r="V49" s="80"/>
      <c r="W49" s="80"/>
      <c r="X49" s="80"/>
      <c r="Y49" s="80"/>
      <c r="Z49" s="80"/>
      <c r="AA49" s="80"/>
    </row>
    <row r="50" spans="1:27" ht="30" customHeight="1" x14ac:dyDescent="0.15">
      <c r="A50" s="80"/>
      <c r="B50" s="80"/>
      <c r="C50" s="80"/>
      <c r="D50" s="80"/>
      <c r="E50" s="80"/>
      <c r="F50" s="80"/>
      <c r="G50" s="80"/>
      <c r="H50" s="80"/>
      <c r="I50" s="80"/>
      <c r="J50" s="80"/>
      <c r="K50" s="80"/>
      <c r="L50" s="80"/>
      <c r="M50" s="80"/>
      <c r="N50" s="80"/>
      <c r="O50" s="80"/>
      <c r="P50" s="80"/>
      <c r="Q50" s="80"/>
      <c r="R50" s="80"/>
      <c r="S50" s="80"/>
      <c r="T50" s="80"/>
      <c r="U50" s="80"/>
      <c r="V50" s="80"/>
      <c r="W50" s="80"/>
      <c r="X50" s="80"/>
      <c r="Y50" s="80"/>
      <c r="Z50" s="80"/>
      <c r="AA50" s="80"/>
    </row>
    <row r="51" spans="1:27" ht="30" customHeight="1" x14ac:dyDescent="0.15">
      <c r="A51" s="80"/>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row>
    <row r="52" spans="1:27" ht="30" customHeight="1" x14ac:dyDescent="0.1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row>
    <row r="53" spans="1:27" ht="30" customHeight="1" x14ac:dyDescent="0.15">
      <c r="A53" s="80"/>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row>
    <row r="54" spans="1:27" ht="30" customHeight="1" x14ac:dyDescent="0.15">
      <c r="A54" s="80"/>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row>
    <row r="55" spans="1:27" ht="30" customHeight="1" x14ac:dyDescent="0.1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row>
    <row r="56" spans="1:27" ht="30" customHeight="1" x14ac:dyDescent="0.1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row>
    <row r="57" spans="1:27" ht="30" customHeight="1" x14ac:dyDescent="0.1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row>
    <row r="58" spans="1:27" ht="30" customHeight="1" x14ac:dyDescent="0.1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row>
    <row r="59" spans="1:27" ht="30" customHeight="1" x14ac:dyDescent="0.1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row>
    <row r="60" spans="1:27" ht="30" customHeight="1" x14ac:dyDescent="0.1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row>
    <row r="61" spans="1:27" ht="30" customHeight="1" x14ac:dyDescent="0.1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row>
    <row r="62" spans="1:27" ht="30" customHeight="1" x14ac:dyDescent="0.1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row>
    <row r="63" spans="1:27" ht="30" customHeight="1" x14ac:dyDescent="0.1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row>
    <row r="64" spans="1:27" ht="30" customHeight="1" x14ac:dyDescent="0.1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row>
    <row r="65" spans="1:27" ht="30" customHeight="1" x14ac:dyDescent="0.1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row>
    <row r="66" spans="1:27" ht="30" customHeight="1" x14ac:dyDescent="0.1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row>
    <row r="67" spans="1:27" ht="30" customHeight="1" x14ac:dyDescent="0.1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row>
    <row r="68" spans="1:27" ht="30" customHeight="1" x14ac:dyDescent="0.1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row>
    <row r="69" spans="1:27" ht="30" customHeight="1" x14ac:dyDescent="0.1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row>
    <row r="70" spans="1:27" ht="30" customHeight="1" x14ac:dyDescent="0.1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row>
    <row r="71" spans="1:27" ht="30" customHeight="1" x14ac:dyDescent="0.1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row>
    <row r="72" spans="1:27" ht="30" customHeight="1" x14ac:dyDescent="0.1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row>
    <row r="73" spans="1:27" ht="30" customHeight="1" x14ac:dyDescent="0.1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row>
    <row r="74" spans="1:27" ht="30" customHeight="1" x14ac:dyDescent="0.1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row>
    <row r="75" spans="1:27" ht="30" customHeight="1" x14ac:dyDescent="0.1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row>
    <row r="76" spans="1:27" ht="30" customHeight="1" x14ac:dyDescent="0.1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row>
    <row r="77" spans="1:27" ht="30" customHeight="1" x14ac:dyDescent="0.1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row>
    <row r="78" spans="1:27" ht="30" customHeight="1" x14ac:dyDescent="0.1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row>
    <row r="79" spans="1:27" ht="30" customHeight="1" x14ac:dyDescent="0.1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row>
    <row r="80" spans="1:27" ht="30" customHeight="1" x14ac:dyDescent="0.1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row>
    <row r="81" spans="1:27" ht="30" customHeight="1" x14ac:dyDescent="0.1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row>
    <row r="82" spans="1:27" ht="30" customHeight="1" x14ac:dyDescent="0.1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row>
    <row r="83" spans="1:27" ht="30" customHeight="1" x14ac:dyDescent="0.1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row>
    <row r="84" spans="1:27" ht="30" customHeight="1" x14ac:dyDescent="0.1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row>
    <row r="85" spans="1:27" ht="30" customHeight="1" x14ac:dyDescent="0.1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row>
    <row r="86" spans="1:27" ht="30" customHeight="1" x14ac:dyDescent="0.1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row>
    <row r="87" spans="1:27" ht="30" customHeight="1" x14ac:dyDescent="0.1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row>
    <row r="88" spans="1:27" ht="30" customHeight="1" x14ac:dyDescent="0.1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row>
    <row r="89" spans="1:27" ht="30" customHeight="1" x14ac:dyDescent="0.1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row>
    <row r="90" spans="1:27" ht="30" customHeight="1" x14ac:dyDescent="0.1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row>
    <row r="91" spans="1:27" ht="30" customHeight="1" x14ac:dyDescent="0.1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row>
    <row r="92" spans="1:27" ht="30" customHeight="1" x14ac:dyDescent="0.1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row>
    <row r="93" spans="1:27" ht="30" customHeight="1" x14ac:dyDescent="0.1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row>
    <row r="94" spans="1:27" ht="30" customHeight="1" x14ac:dyDescent="0.1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row>
    <row r="95" spans="1:27" ht="30" customHeight="1" x14ac:dyDescent="0.1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row>
    <row r="96" spans="1:27" ht="30" customHeight="1" x14ac:dyDescent="0.1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row>
    <row r="97" spans="1:27" ht="30" customHeight="1" x14ac:dyDescent="0.1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row>
    <row r="98" spans="1:27" ht="30" customHeight="1" x14ac:dyDescent="0.1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row>
    <row r="99" spans="1:27" ht="30" customHeight="1" x14ac:dyDescent="0.1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row>
    <row r="100" spans="1:27" ht="30" customHeight="1" x14ac:dyDescent="0.1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row>
    <row r="101" spans="1:27" ht="30" customHeight="1" x14ac:dyDescent="0.1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row>
    <row r="102" spans="1:27" ht="30" customHeight="1" x14ac:dyDescent="0.1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row>
    <row r="103" spans="1:27" ht="30" customHeight="1" x14ac:dyDescent="0.1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row>
    <row r="104" spans="1:27" ht="30" customHeight="1" x14ac:dyDescent="0.1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row>
    <row r="105" spans="1:27" ht="30" customHeight="1" x14ac:dyDescent="0.1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row>
    <row r="106" spans="1:27" ht="30" customHeight="1" x14ac:dyDescent="0.1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row>
    <row r="107" spans="1:27" ht="30" customHeight="1" x14ac:dyDescent="0.1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row>
    <row r="108" spans="1:27" ht="30" customHeight="1" x14ac:dyDescent="0.1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row>
    <row r="109" spans="1:27" ht="30" customHeight="1" x14ac:dyDescent="0.1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row>
    <row r="110" spans="1:27" ht="30" customHeight="1" x14ac:dyDescent="0.1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row>
    <row r="111" spans="1:27" ht="30" customHeight="1" x14ac:dyDescent="0.1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row>
    <row r="112" spans="1:27" ht="30" customHeight="1" x14ac:dyDescent="0.1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row>
    <row r="113" spans="1:27" ht="30" customHeight="1" x14ac:dyDescent="0.1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row>
    <row r="114" spans="1:27" ht="30" customHeight="1" x14ac:dyDescent="0.1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row>
    <row r="115" spans="1:27" ht="30" customHeight="1" x14ac:dyDescent="0.1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row>
    <row r="116" spans="1:27" ht="30" customHeight="1" x14ac:dyDescent="0.1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row>
    <row r="117" spans="1:27" ht="30" customHeight="1" x14ac:dyDescent="0.1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row>
    <row r="118" spans="1:27" ht="30" customHeight="1" x14ac:dyDescent="0.1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row>
    <row r="119" spans="1:27" ht="30" customHeight="1" x14ac:dyDescent="0.1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row>
    <row r="120" spans="1:27" ht="30" customHeight="1" x14ac:dyDescent="0.1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row>
    <row r="121" spans="1:27" ht="30" customHeight="1" x14ac:dyDescent="0.1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row>
    <row r="122" spans="1:27" ht="30" customHeight="1" x14ac:dyDescent="0.1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row>
    <row r="123" spans="1:27" ht="30" customHeight="1" x14ac:dyDescent="0.1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row>
    <row r="124" spans="1:27" ht="30" customHeight="1" x14ac:dyDescent="0.1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row>
    <row r="125" spans="1:27" ht="30" customHeight="1" x14ac:dyDescent="0.1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row>
    <row r="126" spans="1:27" ht="30" customHeight="1" x14ac:dyDescent="0.1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row>
    <row r="127" spans="1:27" ht="30" customHeight="1" x14ac:dyDescent="0.1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row>
    <row r="128" spans="1:27" ht="30" customHeight="1" x14ac:dyDescent="0.1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row>
    <row r="129" spans="1:27" ht="30" customHeight="1" x14ac:dyDescent="0.1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row>
    <row r="130" spans="1:27" ht="30" customHeight="1" x14ac:dyDescent="0.1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row>
    <row r="131" spans="1:27" ht="30" customHeight="1" x14ac:dyDescent="0.1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row>
    <row r="132" spans="1:27" ht="30" customHeight="1" x14ac:dyDescent="0.1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row>
    <row r="133" spans="1:27" ht="30" customHeight="1" x14ac:dyDescent="0.1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row>
    <row r="134" spans="1:27" ht="30" customHeight="1" x14ac:dyDescent="0.1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row>
    <row r="135" spans="1:27" ht="30" customHeight="1" x14ac:dyDescent="0.1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row>
    <row r="136" spans="1:27" ht="30" customHeight="1" x14ac:dyDescent="0.1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row>
    <row r="137" spans="1:27" ht="30" customHeight="1" x14ac:dyDescent="0.1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row>
    <row r="138" spans="1:27" ht="30" customHeight="1" x14ac:dyDescent="0.1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row>
    <row r="139" spans="1:27" ht="30" customHeight="1" x14ac:dyDescent="0.1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row>
    <row r="140" spans="1:27" ht="30" customHeight="1" x14ac:dyDescent="0.1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row>
    <row r="141" spans="1:27" ht="30" customHeight="1" x14ac:dyDescent="0.1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row>
    <row r="142" spans="1:27" ht="30" customHeight="1" x14ac:dyDescent="0.1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row>
    <row r="143" spans="1:27" ht="30" customHeight="1" x14ac:dyDescent="0.1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row>
  </sheetData>
  <sheetProtection password="CC51" sheet="1" objects="1" scenarios="1" selectLockedCells="1"/>
  <phoneticPr fontId="1"/>
  <pageMargins left="0.70866141732283472" right="0.70866141732283472" top="0.74803149606299213" bottom="0.74803149606299213" header="0.31496062992125984" footer="0.31496062992125984"/>
  <pageSetup paperSize="9" orientation="portrait" r:id="rId1"/>
  <headerFooter>
    <oddHeader>&amp;R【Ver 1.4】</oddHeader>
    <oddFooter>&amp;Cⓒ　2013 hyoukakyoukai.All right reserved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84" r:id="rId4" name="Group Box 12">
              <controlPr defaultSize="0" autoFill="0" autoPict="0">
                <anchor moveWithCells="1">
                  <from>
                    <xdr:col>1</xdr:col>
                    <xdr:colOff>0</xdr:colOff>
                    <xdr:row>20</xdr:row>
                    <xdr:rowOff>0</xdr:rowOff>
                  </from>
                  <to>
                    <xdr:col>26</xdr:col>
                    <xdr:colOff>152400</xdr:colOff>
                    <xdr:row>23</xdr:row>
                    <xdr:rowOff>200025</xdr:rowOff>
                  </to>
                </anchor>
              </controlPr>
            </control>
          </mc:Choice>
        </mc:AlternateContent>
        <mc:AlternateContent xmlns:mc="http://schemas.openxmlformats.org/markup-compatibility/2006">
          <mc:Choice Requires="x14">
            <control shapeId="3085" r:id="rId5" name="Option Button 13">
              <controlPr locked="0" defaultSize="0" autoFill="0" autoLine="0" autoPict="0">
                <anchor moveWithCells="1">
                  <from>
                    <xdr:col>3</xdr:col>
                    <xdr:colOff>247650</xdr:colOff>
                    <xdr:row>21</xdr:row>
                    <xdr:rowOff>352425</xdr:rowOff>
                  </from>
                  <to>
                    <xdr:col>4</xdr:col>
                    <xdr:colOff>266700</xdr:colOff>
                    <xdr:row>22</xdr:row>
                    <xdr:rowOff>314325</xdr:rowOff>
                  </to>
                </anchor>
              </controlPr>
            </control>
          </mc:Choice>
        </mc:AlternateContent>
        <mc:AlternateContent xmlns:mc="http://schemas.openxmlformats.org/markup-compatibility/2006">
          <mc:Choice Requires="x14">
            <control shapeId="3086" r:id="rId6" name="Option Button 14">
              <controlPr locked="0" defaultSize="0" autoFill="0" autoLine="0" autoPict="0">
                <anchor moveWithCells="1">
                  <from>
                    <xdr:col>14</xdr:col>
                    <xdr:colOff>76200</xdr:colOff>
                    <xdr:row>22</xdr:row>
                    <xdr:rowOff>47625</xdr:rowOff>
                  </from>
                  <to>
                    <xdr:col>15</xdr:col>
                    <xdr:colOff>123825</xdr:colOff>
                    <xdr:row>22</xdr:row>
                    <xdr:rowOff>295275</xdr:rowOff>
                  </to>
                </anchor>
              </controlPr>
            </control>
          </mc:Choice>
        </mc:AlternateContent>
        <mc:AlternateContent xmlns:mc="http://schemas.openxmlformats.org/markup-compatibility/2006">
          <mc:Choice Requires="x14">
            <control shapeId="3087" r:id="rId7" name="Group Box 15">
              <controlPr locked="0" defaultSize="0" autoFill="0" autoPict="0">
                <anchor moveWithCells="1">
                  <from>
                    <xdr:col>2</xdr:col>
                    <xdr:colOff>247650</xdr:colOff>
                    <xdr:row>21</xdr:row>
                    <xdr:rowOff>247650</xdr:rowOff>
                  </from>
                  <to>
                    <xdr:col>16</xdr:col>
                    <xdr:colOff>152400</xdr:colOff>
                    <xdr:row>23</xdr:row>
                    <xdr:rowOff>0</xdr:rowOff>
                  </to>
                </anchor>
              </controlPr>
            </control>
          </mc:Choice>
        </mc:AlternateContent>
        <mc:AlternateContent xmlns:mc="http://schemas.openxmlformats.org/markup-compatibility/2006">
          <mc:Choice Requires="x14">
            <control shapeId="3088" r:id="rId8" name="Group Box 16">
              <controlPr locked="0" defaultSize="0" autoFill="0" autoPict="0">
                <anchor moveWithCells="1">
                  <from>
                    <xdr:col>3</xdr:col>
                    <xdr:colOff>123825</xdr:colOff>
                    <xdr:row>22</xdr:row>
                    <xdr:rowOff>19050</xdr:rowOff>
                  </from>
                  <to>
                    <xdr:col>17</xdr:col>
                    <xdr:colOff>28575</xdr:colOff>
                    <xdr:row>23</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48"/>
  <sheetViews>
    <sheetView view="pageBreakPreview" zoomScaleNormal="100" zoomScaleSheetLayoutView="100" workbookViewId="0">
      <selection activeCell="A15" sqref="A15"/>
    </sheetView>
  </sheetViews>
  <sheetFormatPr defaultRowHeight="13.5" x14ac:dyDescent="0.15"/>
  <cols>
    <col min="1" max="1" width="13.5" customWidth="1"/>
    <col min="2" max="2" width="15.375" customWidth="1"/>
    <col min="3" max="3" width="6" customWidth="1"/>
    <col min="4" max="4" width="15.5" customWidth="1"/>
    <col min="5" max="5" width="3.125" customWidth="1"/>
    <col min="6" max="6" width="13.75" customWidth="1"/>
    <col min="7" max="7" width="2.625" customWidth="1"/>
    <col min="8" max="8" width="13.75" customWidth="1"/>
    <col min="9" max="9" width="19.75" customWidth="1"/>
    <col min="10" max="10" width="1.875" customWidth="1"/>
    <col min="11" max="12" width="15.625" customWidth="1"/>
    <col min="13" max="13" width="15.75" customWidth="1"/>
    <col min="14" max="14" width="14.375" customWidth="1"/>
    <col min="15" max="15" width="15.75" customWidth="1"/>
  </cols>
  <sheetData>
    <row r="1" spans="1:15" ht="35.25" customHeight="1" x14ac:dyDescent="0.15">
      <c r="A1" s="129" t="s">
        <v>59</v>
      </c>
      <c r="B1" s="129"/>
      <c r="C1" s="129"/>
      <c r="D1" s="129"/>
      <c r="E1" s="129"/>
      <c r="F1" s="129"/>
      <c r="G1" s="129"/>
      <c r="H1" s="129"/>
      <c r="I1" s="129"/>
      <c r="J1" s="9"/>
      <c r="K1" s="9"/>
      <c r="L1" s="9"/>
    </row>
    <row r="2" spans="1:15" ht="4.5" customHeight="1" x14ac:dyDescent="0.15">
      <c r="A2" s="13"/>
      <c r="B2" s="13"/>
      <c r="C2" s="13"/>
      <c r="D2" s="13"/>
      <c r="E2" s="13"/>
      <c r="F2" s="13"/>
      <c r="G2" s="13"/>
      <c r="H2" s="13"/>
      <c r="I2" s="13"/>
      <c r="J2" s="1"/>
      <c r="K2" s="1"/>
      <c r="L2" s="1"/>
    </row>
    <row r="3" spans="1:15" ht="20.100000000000001" customHeight="1" x14ac:dyDescent="0.15">
      <c r="A3" s="40" t="s">
        <v>0</v>
      </c>
      <c r="B3" s="130"/>
      <c r="C3" s="131"/>
      <c r="D3" s="131"/>
      <c r="E3" s="131"/>
      <c r="F3" s="131"/>
      <c r="G3" s="131"/>
      <c r="H3" s="131"/>
      <c r="I3" s="132"/>
      <c r="J3" s="2"/>
      <c r="K3" s="2"/>
      <c r="L3" s="2"/>
    </row>
    <row r="4" spans="1:15" ht="7.5" customHeight="1" x14ac:dyDescent="0.15">
      <c r="A4" s="13"/>
      <c r="B4" s="13"/>
      <c r="C4" s="13"/>
      <c r="D4" s="13"/>
      <c r="E4" s="13"/>
      <c r="F4" s="13"/>
      <c r="G4" s="13"/>
      <c r="H4" s="13"/>
      <c r="I4" s="13"/>
      <c r="J4" s="1"/>
      <c r="K4" s="1"/>
      <c r="L4" s="1"/>
    </row>
    <row r="5" spans="1:15" s="13" customFormat="1" ht="16.5" customHeight="1" x14ac:dyDescent="0.15">
      <c r="A5" s="133" t="s">
        <v>23</v>
      </c>
      <c r="B5" s="34" t="s">
        <v>39</v>
      </c>
      <c r="C5" s="35"/>
      <c r="D5" s="35"/>
      <c r="E5" s="35"/>
      <c r="F5" s="35"/>
      <c r="G5" s="35"/>
      <c r="H5" s="35"/>
      <c r="I5" s="36"/>
    </row>
    <row r="6" spans="1:15" s="13" customFormat="1" ht="16.5" customHeight="1" x14ac:dyDescent="0.15">
      <c r="A6" s="134"/>
      <c r="B6" s="37" t="s">
        <v>29</v>
      </c>
      <c r="I6" s="38"/>
    </row>
    <row r="7" spans="1:15" s="13" customFormat="1" ht="16.5" customHeight="1" x14ac:dyDescent="0.15">
      <c r="A7" s="134"/>
      <c r="B7" s="37" t="s">
        <v>46</v>
      </c>
      <c r="I7" s="38"/>
    </row>
    <row r="8" spans="1:15" s="13" customFormat="1" ht="16.5" customHeight="1" x14ac:dyDescent="0.15">
      <c r="A8" s="135"/>
      <c r="B8" s="43" t="s">
        <v>47</v>
      </c>
      <c r="C8" s="39"/>
      <c r="D8" s="39"/>
      <c r="E8" s="39"/>
      <c r="F8" s="39"/>
      <c r="G8" s="39"/>
      <c r="H8" s="39"/>
      <c r="I8" s="41"/>
    </row>
    <row r="9" spans="1:15" ht="7.5" customHeight="1" x14ac:dyDescent="0.15">
      <c r="A9" s="82">
        <f>'はじめに（お読みください）'!AC1</f>
        <v>1</v>
      </c>
      <c r="B9" s="13"/>
      <c r="C9" s="13"/>
      <c r="D9" s="13"/>
      <c r="E9" s="13"/>
      <c r="F9" s="13"/>
      <c r="G9" s="13"/>
      <c r="H9" s="13"/>
      <c r="I9" s="13"/>
      <c r="J9" s="1"/>
      <c r="K9" s="1"/>
      <c r="L9" s="1"/>
    </row>
    <row r="10" spans="1:15" ht="20.100000000000001" customHeight="1" x14ac:dyDescent="0.15">
      <c r="A10" s="13" t="s">
        <v>14</v>
      </c>
      <c r="B10" s="13"/>
      <c r="C10" s="13"/>
      <c r="D10" s="13"/>
      <c r="E10" s="13"/>
      <c r="F10" s="13"/>
      <c r="G10" s="13"/>
      <c r="H10" s="13"/>
      <c r="I10" s="13"/>
      <c r="J10" s="1"/>
      <c r="K10" s="1"/>
      <c r="L10" s="1"/>
    </row>
    <row r="11" spans="1:15" ht="20.100000000000001" customHeight="1" x14ac:dyDescent="0.15">
      <c r="A11" s="97" t="s">
        <v>3</v>
      </c>
      <c r="B11" s="98"/>
      <c r="C11" s="98"/>
      <c r="D11" s="99"/>
      <c r="E11" s="136"/>
      <c r="F11" s="137"/>
      <c r="G11" s="13"/>
      <c r="H11" s="13"/>
      <c r="I11" s="13"/>
      <c r="J11" s="1"/>
      <c r="K11" s="1"/>
      <c r="L11" s="1"/>
    </row>
    <row r="12" spans="1:15" ht="11.25" customHeight="1" x14ac:dyDescent="0.15">
      <c r="A12" s="13"/>
      <c r="B12" s="13"/>
      <c r="C12" s="13"/>
      <c r="D12" s="14"/>
      <c r="E12" s="14"/>
      <c r="F12" s="14"/>
      <c r="G12" s="14"/>
      <c r="H12" s="14"/>
      <c r="I12" s="14"/>
      <c r="J12" s="2"/>
      <c r="K12" s="2"/>
      <c r="L12" s="2"/>
    </row>
    <row r="13" spans="1:15" ht="15.75" customHeight="1" x14ac:dyDescent="0.15">
      <c r="A13" s="138" t="s">
        <v>9</v>
      </c>
      <c r="B13" s="138" t="s">
        <v>10</v>
      </c>
      <c r="C13" s="138" t="s">
        <v>11</v>
      </c>
      <c r="D13" s="139" t="s">
        <v>20</v>
      </c>
      <c r="E13" s="140"/>
      <c r="F13" s="140"/>
      <c r="G13" s="140"/>
      <c r="H13" s="140"/>
      <c r="I13" s="141"/>
      <c r="J13" s="2"/>
      <c r="K13" s="2"/>
      <c r="L13" s="2"/>
    </row>
    <row r="14" spans="1:15" ht="34.5" customHeight="1" x14ac:dyDescent="0.15">
      <c r="A14" s="138"/>
      <c r="B14" s="138"/>
      <c r="C14" s="138"/>
      <c r="D14" s="49" t="s">
        <v>37</v>
      </c>
      <c r="E14" s="90" t="s">
        <v>38</v>
      </c>
      <c r="F14" s="92"/>
      <c r="G14" s="90" t="s">
        <v>53</v>
      </c>
      <c r="H14" s="92"/>
      <c r="I14" s="49" t="s">
        <v>52</v>
      </c>
      <c r="J14" s="6"/>
      <c r="K14" s="6" t="s">
        <v>16</v>
      </c>
      <c r="L14" s="6" t="s">
        <v>17</v>
      </c>
      <c r="M14" s="6" t="s">
        <v>18</v>
      </c>
      <c r="N14" s="10" t="s">
        <v>56</v>
      </c>
      <c r="O14" s="10" t="s">
        <v>55</v>
      </c>
    </row>
    <row r="15" spans="1:15" ht="20.100000000000001" customHeight="1" x14ac:dyDescent="0.15">
      <c r="A15" s="27"/>
      <c r="B15" s="28"/>
      <c r="C15" s="29"/>
      <c r="D15" s="15" t="str">
        <f t="shared" ref="D15:D25" si="0">IFERROR(ROUND($E$11*K15/$K$26/C15,2),"")</f>
        <v/>
      </c>
      <c r="E15" s="125"/>
      <c r="F15" s="126"/>
      <c r="G15" s="127"/>
      <c r="H15" s="128"/>
      <c r="I15" s="16">
        <f>E15-G15</f>
        <v>0</v>
      </c>
      <c r="K15" s="11">
        <f t="shared" ref="K15:K25" si="1">$B15*$C15</f>
        <v>0</v>
      </c>
      <c r="L15" s="12" t="str">
        <f t="shared" ref="L15:L25" si="2">IFERROR(($D15*$C15),"")</f>
        <v/>
      </c>
      <c r="M15">
        <f t="shared" ref="M15:M25" si="3">$E15*$C15</f>
        <v>0</v>
      </c>
      <c r="N15">
        <f t="shared" ref="N15:N25" si="4">$G15*$C15</f>
        <v>0</v>
      </c>
      <c r="O15">
        <f t="shared" ref="O15:O25" si="5">$I15*$C15</f>
        <v>0</v>
      </c>
    </row>
    <row r="16" spans="1:15" ht="20.100000000000001" customHeight="1" x14ac:dyDescent="0.15">
      <c r="A16" s="27"/>
      <c r="B16" s="28"/>
      <c r="C16" s="29"/>
      <c r="D16" s="15" t="str">
        <f t="shared" si="0"/>
        <v/>
      </c>
      <c r="E16" s="125"/>
      <c r="F16" s="126"/>
      <c r="G16" s="127"/>
      <c r="H16" s="128"/>
      <c r="I16" s="16">
        <f t="shared" ref="I16:I25" si="6">E16-G16</f>
        <v>0</v>
      </c>
      <c r="K16" s="11">
        <f t="shared" si="1"/>
        <v>0</v>
      </c>
      <c r="L16" s="12" t="str">
        <f t="shared" si="2"/>
        <v/>
      </c>
      <c r="M16">
        <f t="shared" si="3"/>
        <v>0</v>
      </c>
      <c r="N16">
        <f t="shared" si="4"/>
        <v>0</v>
      </c>
      <c r="O16">
        <f t="shared" si="5"/>
        <v>0</v>
      </c>
    </row>
    <row r="17" spans="1:15" ht="20.100000000000001" customHeight="1" x14ac:dyDescent="0.15">
      <c r="A17" s="27"/>
      <c r="B17" s="28"/>
      <c r="C17" s="29"/>
      <c r="D17" s="15" t="str">
        <f t="shared" si="0"/>
        <v/>
      </c>
      <c r="E17" s="125"/>
      <c r="F17" s="126"/>
      <c r="G17" s="127"/>
      <c r="H17" s="128"/>
      <c r="I17" s="16">
        <f t="shared" si="6"/>
        <v>0</v>
      </c>
      <c r="K17" s="11">
        <f t="shared" si="1"/>
        <v>0</v>
      </c>
      <c r="L17" s="12" t="str">
        <f t="shared" si="2"/>
        <v/>
      </c>
      <c r="M17">
        <f t="shared" si="3"/>
        <v>0</v>
      </c>
      <c r="N17">
        <f t="shared" si="4"/>
        <v>0</v>
      </c>
      <c r="O17">
        <f t="shared" si="5"/>
        <v>0</v>
      </c>
    </row>
    <row r="18" spans="1:15" ht="20.100000000000001" customHeight="1" x14ac:dyDescent="0.15">
      <c r="A18" s="27"/>
      <c r="B18" s="28"/>
      <c r="C18" s="29"/>
      <c r="D18" s="15" t="str">
        <f t="shared" si="0"/>
        <v/>
      </c>
      <c r="E18" s="125"/>
      <c r="F18" s="126"/>
      <c r="G18" s="127"/>
      <c r="H18" s="128"/>
      <c r="I18" s="16">
        <f t="shared" si="6"/>
        <v>0</v>
      </c>
      <c r="K18" s="11">
        <f t="shared" si="1"/>
        <v>0</v>
      </c>
      <c r="L18" s="12" t="str">
        <f t="shared" si="2"/>
        <v/>
      </c>
      <c r="M18">
        <f t="shared" si="3"/>
        <v>0</v>
      </c>
      <c r="N18">
        <f t="shared" si="4"/>
        <v>0</v>
      </c>
      <c r="O18">
        <f t="shared" si="5"/>
        <v>0</v>
      </c>
    </row>
    <row r="19" spans="1:15" ht="20.100000000000001" customHeight="1" x14ac:dyDescent="0.15">
      <c r="A19" s="27"/>
      <c r="B19" s="28"/>
      <c r="C19" s="29"/>
      <c r="D19" s="15" t="str">
        <f t="shared" si="0"/>
        <v/>
      </c>
      <c r="E19" s="125"/>
      <c r="F19" s="126"/>
      <c r="G19" s="127"/>
      <c r="H19" s="128"/>
      <c r="I19" s="16">
        <f t="shared" si="6"/>
        <v>0</v>
      </c>
      <c r="K19" s="11">
        <f t="shared" si="1"/>
        <v>0</v>
      </c>
      <c r="L19" s="12" t="str">
        <f t="shared" si="2"/>
        <v/>
      </c>
      <c r="M19">
        <f t="shared" si="3"/>
        <v>0</v>
      </c>
      <c r="N19">
        <f t="shared" si="4"/>
        <v>0</v>
      </c>
      <c r="O19">
        <f t="shared" si="5"/>
        <v>0</v>
      </c>
    </row>
    <row r="20" spans="1:15" ht="20.100000000000001" customHeight="1" x14ac:dyDescent="0.15">
      <c r="A20" s="27"/>
      <c r="B20" s="28"/>
      <c r="C20" s="29"/>
      <c r="D20" s="15" t="str">
        <f t="shared" si="0"/>
        <v/>
      </c>
      <c r="E20" s="125"/>
      <c r="F20" s="126"/>
      <c r="G20" s="127"/>
      <c r="H20" s="128"/>
      <c r="I20" s="16">
        <f t="shared" si="6"/>
        <v>0</v>
      </c>
      <c r="K20" s="11">
        <f t="shared" si="1"/>
        <v>0</v>
      </c>
      <c r="L20" s="12" t="str">
        <f t="shared" si="2"/>
        <v/>
      </c>
      <c r="M20">
        <f t="shared" si="3"/>
        <v>0</v>
      </c>
      <c r="N20">
        <f t="shared" si="4"/>
        <v>0</v>
      </c>
      <c r="O20">
        <f t="shared" si="5"/>
        <v>0</v>
      </c>
    </row>
    <row r="21" spans="1:15" ht="20.100000000000001" customHeight="1" x14ac:dyDescent="0.15">
      <c r="A21" s="27"/>
      <c r="B21" s="28"/>
      <c r="C21" s="29"/>
      <c r="D21" s="15" t="str">
        <f t="shared" si="0"/>
        <v/>
      </c>
      <c r="E21" s="125"/>
      <c r="F21" s="126"/>
      <c r="G21" s="127"/>
      <c r="H21" s="128"/>
      <c r="I21" s="16">
        <f t="shared" si="6"/>
        <v>0</v>
      </c>
      <c r="K21" s="11">
        <f t="shared" si="1"/>
        <v>0</v>
      </c>
      <c r="L21" s="12" t="str">
        <f t="shared" si="2"/>
        <v/>
      </c>
      <c r="M21">
        <f t="shared" si="3"/>
        <v>0</v>
      </c>
      <c r="N21">
        <f t="shared" si="4"/>
        <v>0</v>
      </c>
      <c r="O21">
        <f t="shared" si="5"/>
        <v>0</v>
      </c>
    </row>
    <row r="22" spans="1:15" ht="20.100000000000001" customHeight="1" x14ac:dyDescent="0.15">
      <c r="A22" s="27"/>
      <c r="B22" s="28"/>
      <c r="C22" s="29"/>
      <c r="D22" s="15" t="str">
        <f t="shared" si="0"/>
        <v/>
      </c>
      <c r="E22" s="125"/>
      <c r="F22" s="126"/>
      <c r="G22" s="127"/>
      <c r="H22" s="128"/>
      <c r="I22" s="16">
        <f t="shared" si="6"/>
        <v>0</v>
      </c>
      <c r="K22" s="11">
        <f t="shared" si="1"/>
        <v>0</v>
      </c>
      <c r="L22" s="12" t="str">
        <f t="shared" si="2"/>
        <v/>
      </c>
      <c r="M22">
        <f t="shared" si="3"/>
        <v>0</v>
      </c>
      <c r="N22">
        <f t="shared" si="4"/>
        <v>0</v>
      </c>
      <c r="O22">
        <f t="shared" si="5"/>
        <v>0</v>
      </c>
    </row>
    <row r="23" spans="1:15" ht="20.100000000000001" customHeight="1" x14ac:dyDescent="0.15">
      <c r="A23" s="27"/>
      <c r="B23" s="28"/>
      <c r="C23" s="29"/>
      <c r="D23" s="15" t="str">
        <f t="shared" si="0"/>
        <v/>
      </c>
      <c r="E23" s="125"/>
      <c r="F23" s="126"/>
      <c r="G23" s="127"/>
      <c r="H23" s="128"/>
      <c r="I23" s="16">
        <f t="shared" si="6"/>
        <v>0</v>
      </c>
      <c r="K23" s="11">
        <f t="shared" si="1"/>
        <v>0</v>
      </c>
      <c r="L23" s="12" t="str">
        <f t="shared" si="2"/>
        <v/>
      </c>
      <c r="M23">
        <f t="shared" si="3"/>
        <v>0</v>
      </c>
      <c r="N23">
        <f t="shared" si="4"/>
        <v>0</v>
      </c>
      <c r="O23">
        <f t="shared" si="5"/>
        <v>0</v>
      </c>
    </row>
    <row r="24" spans="1:15" ht="20.100000000000001" customHeight="1" x14ac:dyDescent="0.15">
      <c r="A24" s="27"/>
      <c r="B24" s="28"/>
      <c r="C24" s="29"/>
      <c r="D24" s="15" t="str">
        <f t="shared" si="0"/>
        <v/>
      </c>
      <c r="E24" s="125"/>
      <c r="F24" s="126"/>
      <c r="G24" s="127"/>
      <c r="H24" s="128"/>
      <c r="I24" s="16">
        <f t="shared" si="6"/>
        <v>0</v>
      </c>
      <c r="K24" s="11">
        <f t="shared" si="1"/>
        <v>0</v>
      </c>
      <c r="L24" s="12" t="str">
        <f t="shared" si="2"/>
        <v/>
      </c>
      <c r="M24">
        <f t="shared" si="3"/>
        <v>0</v>
      </c>
      <c r="N24">
        <f t="shared" si="4"/>
        <v>0</v>
      </c>
      <c r="O24">
        <f t="shared" si="5"/>
        <v>0</v>
      </c>
    </row>
    <row r="25" spans="1:15" ht="20.100000000000001" customHeight="1" thickBot="1" x14ac:dyDescent="0.2">
      <c r="A25" s="30"/>
      <c r="B25" s="31"/>
      <c r="C25" s="32"/>
      <c r="D25" s="17" t="str">
        <f t="shared" si="0"/>
        <v/>
      </c>
      <c r="E25" s="119"/>
      <c r="F25" s="120"/>
      <c r="G25" s="121"/>
      <c r="H25" s="122"/>
      <c r="I25" s="16">
        <f t="shared" si="6"/>
        <v>0</v>
      </c>
      <c r="K25" s="11">
        <f t="shared" si="1"/>
        <v>0</v>
      </c>
      <c r="L25" s="12" t="str">
        <f t="shared" si="2"/>
        <v/>
      </c>
      <c r="M25">
        <f t="shared" si="3"/>
        <v>0</v>
      </c>
      <c r="N25">
        <f t="shared" si="4"/>
        <v>0</v>
      </c>
      <c r="O25">
        <f t="shared" si="5"/>
        <v>0</v>
      </c>
    </row>
    <row r="26" spans="1:15" ht="17.25" customHeight="1" thickTop="1" x14ac:dyDescent="0.15">
      <c r="A26" s="123" t="s">
        <v>1</v>
      </c>
      <c r="B26" s="56">
        <f>K26</f>
        <v>0</v>
      </c>
      <c r="C26" s="57">
        <f>SUM(C15:C25)</f>
        <v>0</v>
      </c>
      <c r="D26" s="58">
        <f>IFERROR(L26,"")</f>
        <v>0</v>
      </c>
      <c r="E26" s="51" t="s">
        <v>13</v>
      </c>
      <c r="F26" s="52">
        <f>M26</f>
        <v>0</v>
      </c>
      <c r="G26" s="51" t="s">
        <v>12</v>
      </c>
      <c r="H26" s="53">
        <f>N26</f>
        <v>0</v>
      </c>
      <c r="I26" s="54">
        <f>O26</f>
        <v>0</v>
      </c>
      <c r="K26" s="11">
        <f>SUM(K15:K25)</f>
        <v>0</v>
      </c>
      <c r="L26" s="12">
        <f>SUM(L15:L25)</f>
        <v>0</v>
      </c>
      <c r="M26">
        <f>SUM(M15:M25)</f>
        <v>0</v>
      </c>
      <c r="N26">
        <f>SUM(N15:N25)</f>
        <v>0</v>
      </c>
      <c r="O26">
        <f>SUM(O15:O25)</f>
        <v>0</v>
      </c>
    </row>
    <row r="27" spans="1:15" ht="12" customHeight="1" thickBot="1" x14ac:dyDescent="0.2">
      <c r="A27" s="124"/>
      <c r="B27" s="50" t="s">
        <v>43</v>
      </c>
      <c r="C27" s="18"/>
      <c r="D27" s="19" t="s">
        <v>42</v>
      </c>
      <c r="E27" s="20"/>
      <c r="F27" s="21" t="s">
        <v>41</v>
      </c>
      <c r="G27" s="20"/>
      <c r="H27" s="42" t="s">
        <v>41</v>
      </c>
      <c r="I27" s="55" t="s">
        <v>40</v>
      </c>
      <c r="K27" s="11"/>
      <c r="L27" s="12"/>
    </row>
    <row r="28" spans="1:15" ht="6.75" customHeight="1" x14ac:dyDescent="0.15">
      <c r="A28" s="22"/>
      <c r="B28" s="22"/>
      <c r="C28" s="22"/>
      <c r="D28" s="22"/>
      <c r="E28" s="22"/>
      <c r="F28" s="22"/>
      <c r="G28" s="23"/>
      <c r="H28" s="22"/>
      <c r="I28" s="22"/>
    </row>
    <row r="29" spans="1:15" ht="20.100000000000001" customHeight="1" x14ac:dyDescent="0.15">
      <c r="A29" s="13" t="s">
        <v>2</v>
      </c>
      <c r="B29" s="13"/>
      <c r="C29" s="13"/>
      <c r="D29" s="13"/>
      <c r="E29" s="13"/>
      <c r="F29" s="13"/>
      <c r="G29" s="13"/>
      <c r="H29" s="13"/>
      <c r="I29" s="13"/>
      <c r="J29" s="1"/>
      <c r="K29" s="1"/>
      <c r="L29" s="1"/>
    </row>
    <row r="30" spans="1:15" ht="20.100000000000001" customHeight="1" x14ac:dyDescent="0.15">
      <c r="A30" s="116" t="s">
        <v>58</v>
      </c>
      <c r="B30" s="116"/>
      <c r="C30" s="116"/>
      <c r="D30" s="97"/>
      <c r="E30" s="117" t="s">
        <v>24</v>
      </c>
      <c r="F30" s="118"/>
      <c r="G30" s="13"/>
      <c r="H30" s="13"/>
      <c r="I30" s="13"/>
      <c r="J30" s="1"/>
      <c r="K30" s="1"/>
      <c r="L30" s="1"/>
    </row>
    <row r="31" spans="1:15" ht="20.100000000000001" customHeight="1" x14ac:dyDescent="0.15">
      <c r="A31" s="97" t="s">
        <v>4</v>
      </c>
      <c r="B31" s="98"/>
      <c r="C31" s="98"/>
      <c r="D31" s="98"/>
      <c r="E31" s="105"/>
      <c r="F31" s="106"/>
      <c r="G31" s="22"/>
      <c r="H31" s="13"/>
      <c r="I31" s="22"/>
    </row>
    <row r="32" spans="1:15" ht="30" customHeight="1" x14ac:dyDescent="0.15">
      <c r="A32" s="109" t="s">
        <v>50</v>
      </c>
      <c r="B32" s="110"/>
      <c r="C32" s="110"/>
      <c r="D32" s="110"/>
      <c r="E32" s="61" t="s">
        <v>65</v>
      </c>
      <c r="F32" s="73"/>
      <c r="G32" s="95" t="s">
        <v>48</v>
      </c>
      <c r="H32" s="96"/>
      <c r="I32" s="96"/>
      <c r="J32" s="1"/>
      <c r="K32" s="8">
        <f>$F$32*1000</f>
        <v>0</v>
      </c>
      <c r="L32" s="8" t="s">
        <v>57</v>
      </c>
      <c r="M32" s="7"/>
    </row>
    <row r="33" spans="1:13" ht="30" customHeight="1" thickBot="1" x14ac:dyDescent="0.2">
      <c r="A33" s="102" t="s">
        <v>60</v>
      </c>
      <c r="B33" s="103"/>
      <c r="C33" s="103"/>
      <c r="D33" s="103"/>
      <c r="E33" s="60" t="s">
        <v>66</v>
      </c>
      <c r="F33" s="62"/>
      <c r="G33" s="95" t="s">
        <v>51</v>
      </c>
      <c r="H33" s="96"/>
      <c r="I33" s="96"/>
      <c r="J33" s="4"/>
      <c r="K33" s="8">
        <f>F33*1000</f>
        <v>0</v>
      </c>
      <c r="L33" s="8" t="s">
        <v>57</v>
      </c>
    </row>
    <row r="34" spans="1:13" ht="20.100000000000001" customHeight="1" thickBot="1" x14ac:dyDescent="0.2">
      <c r="A34" s="109" t="s">
        <v>31</v>
      </c>
      <c r="B34" s="110"/>
      <c r="C34" s="110"/>
      <c r="D34" s="110"/>
      <c r="E34" s="45" t="s">
        <v>68</v>
      </c>
      <c r="F34" s="46">
        <f>IF(AND($E$31="大部分が屋内",$E$30="有り",$K$32*0.3&lt;=$H$26),$K$32*0.3,IF(AND($E$31="大部分が屋内",$E$30="有り",$K$32*0.3&gt;$H$26),$H$26,IF(AND($E$31="大部分が屋内",$E$30="無し",$K$32*0.3&lt;=$K$33),$K$32*0.3,IF(AND($E$31="大部分が屋内",$E$30="無し",$K$32*0.3&gt;$K$33),$K$33,0))))</f>
        <v>0</v>
      </c>
      <c r="G34" s="48"/>
      <c r="H34" s="48"/>
      <c r="I34" s="48"/>
      <c r="J34" s="4"/>
      <c r="K34" s="4"/>
      <c r="L34" s="4"/>
    </row>
    <row r="35" spans="1:13" ht="6.75" customHeight="1" x14ac:dyDescent="0.15">
      <c r="A35" s="22"/>
      <c r="B35" s="22"/>
      <c r="C35" s="22"/>
      <c r="D35" s="22"/>
      <c r="E35" s="22"/>
      <c r="F35" s="22"/>
      <c r="G35" s="48"/>
      <c r="H35" s="48"/>
      <c r="I35" s="48"/>
    </row>
    <row r="36" spans="1:13" ht="20.100000000000001" customHeight="1" x14ac:dyDescent="0.15">
      <c r="A36" s="24" t="s">
        <v>6</v>
      </c>
      <c r="B36" s="13"/>
      <c r="C36" s="13"/>
      <c r="D36" s="13"/>
      <c r="E36" s="13"/>
      <c r="F36" s="22"/>
      <c r="G36" s="48"/>
      <c r="H36" s="48"/>
      <c r="I36" s="48"/>
      <c r="J36" s="3"/>
      <c r="K36" s="3"/>
      <c r="L36" s="3"/>
      <c r="M36" s="3"/>
    </row>
    <row r="37" spans="1:13" ht="20.100000000000001" customHeight="1" thickBot="1" x14ac:dyDescent="0.2">
      <c r="A37" s="97" t="s">
        <v>5</v>
      </c>
      <c r="B37" s="98"/>
      <c r="C37" s="98"/>
      <c r="D37" s="104"/>
      <c r="E37" s="105"/>
      <c r="F37" s="106"/>
      <c r="G37" s="47"/>
      <c r="H37" s="47"/>
      <c r="I37" s="47"/>
      <c r="J37" s="3"/>
      <c r="K37" s="3"/>
      <c r="L37" s="3"/>
      <c r="M37" s="3"/>
    </row>
    <row r="38" spans="1:13" ht="20.100000000000001" customHeight="1" thickBot="1" x14ac:dyDescent="0.2">
      <c r="A38" s="97" t="s">
        <v>21</v>
      </c>
      <c r="B38" s="98"/>
      <c r="C38" s="98"/>
      <c r="D38" s="98"/>
      <c r="E38" s="107">
        <f>IF(AND($E$37="売電無し",$E$30="無し"),$K$33-$F$34,IF(AND($E$37="売電無し",$E$30="有り"),$H$26-F34,0))</f>
        <v>0</v>
      </c>
      <c r="F38" s="108"/>
      <c r="G38" s="48"/>
      <c r="H38" s="48"/>
      <c r="I38" s="48"/>
      <c r="J38" s="3"/>
      <c r="K38" s="3"/>
      <c r="L38" s="3"/>
      <c r="M38" s="3"/>
    </row>
    <row r="39" spans="1:13" ht="8.25" customHeight="1" x14ac:dyDescent="0.15">
      <c r="A39" s="13"/>
      <c r="B39" s="13"/>
      <c r="C39" s="13"/>
      <c r="D39" s="13"/>
      <c r="E39" s="13"/>
      <c r="F39" s="13"/>
      <c r="G39" s="13"/>
      <c r="H39" s="13"/>
      <c r="I39" s="13"/>
      <c r="J39" s="3"/>
      <c r="K39" s="3"/>
      <c r="L39" s="3"/>
      <c r="M39" s="3"/>
    </row>
    <row r="40" spans="1:13" ht="20.100000000000001" customHeight="1" x14ac:dyDescent="0.15">
      <c r="A40" s="13" t="s">
        <v>8</v>
      </c>
      <c r="B40" s="13"/>
      <c r="C40" s="13"/>
      <c r="D40" s="13"/>
      <c r="E40" s="13"/>
      <c r="F40" s="13"/>
      <c r="G40" s="13"/>
      <c r="H40" s="13"/>
      <c r="I40" s="13"/>
      <c r="J40" s="3"/>
      <c r="K40" s="3"/>
      <c r="L40" s="3"/>
      <c r="M40" s="3"/>
    </row>
    <row r="41" spans="1:13" ht="33" customHeight="1" thickBot="1" x14ac:dyDescent="0.2">
      <c r="A41" s="111"/>
      <c r="B41" s="112"/>
      <c r="C41" s="113"/>
      <c r="D41" s="76" t="s">
        <v>69</v>
      </c>
      <c r="E41" s="114" t="s">
        <v>64</v>
      </c>
      <c r="F41" s="115"/>
      <c r="G41" s="13"/>
      <c r="H41" s="13"/>
      <c r="I41" s="13"/>
      <c r="J41" s="3"/>
      <c r="K41" s="3"/>
      <c r="L41" s="3"/>
      <c r="M41" s="3"/>
    </row>
    <row r="42" spans="1:13" ht="20.100000000000001" customHeight="1" thickBot="1" x14ac:dyDescent="0.2">
      <c r="A42" s="97" t="s">
        <v>67</v>
      </c>
      <c r="B42" s="98"/>
      <c r="C42" s="99"/>
      <c r="D42" s="33"/>
      <c r="E42" s="100" t="str">
        <f>IFERROR(IF($E$30="有り",ROUND($F$26*$D$42/$D$44,0),IF($E$30="無し",ROUND($F$26+$K$33*$D$42/$D$44,0))),"")</f>
        <v/>
      </c>
      <c r="F42" s="101"/>
      <c r="G42" s="13"/>
      <c r="H42" s="13"/>
      <c r="I42" s="13"/>
      <c r="J42" s="3"/>
      <c r="K42" s="3"/>
      <c r="L42" s="3"/>
      <c r="M42" s="3"/>
    </row>
    <row r="43" spans="1:13" ht="20.100000000000001" customHeight="1" thickBot="1" x14ac:dyDescent="0.2">
      <c r="A43" s="97" t="s">
        <v>7</v>
      </c>
      <c r="B43" s="98"/>
      <c r="C43" s="99"/>
      <c r="D43" s="33"/>
      <c r="E43" s="100" t="str">
        <f>IFERROR(IF($E$30="有り",ROUND($F$26*$D$43/$D$44,0),IF($E$30="無し",ROUND($K$33*$D$43/$D$44,0))),"")</f>
        <v/>
      </c>
      <c r="F43" s="101"/>
      <c r="G43" s="13"/>
      <c r="H43" s="13"/>
      <c r="I43" s="13"/>
      <c r="J43" s="3"/>
      <c r="K43" s="3"/>
      <c r="L43" s="3"/>
      <c r="M43" s="3"/>
    </row>
    <row r="44" spans="1:13" ht="20.100000000000001" customHeight="1" x14ac:dyDescent="0.15">
      <c r="A44" s="90" t="s">
        <v>1</v>
      </c>
      <c r="B44" s="91"/>
      <c r="C44" s="92"/>
      <c r="D44" s="25">
        <f>D42+D43</f>
        <v>0</v>
      </c>
      <c r="E44" s="93" t="str">
        <f>IFERROR(E42+E43,"")</f>
        <v/>
      </c>
      <c r="F44" s="94"/>
      <c r="G44" s="26"/>
      <c r="H44" s="26"/>
      <c r="I44" s="26"/>
      <c r="J44" s="5"/>
      <c r="K44" s="5"/>
      <c r="L44" s="5"/>
      <c r="M44" s="3"/>
    </row>
    <row r="45" spans="1:13" ht="5.25" customHeight="1" x14ac:dyDescent="0.15">
      <c r="A45" s="75"/>
      <c r="B45" s="75"/>
      <c r="C45" s="75"/>
      <c r="D45" s="75"/>
      <c r="E45" s="75"/>
      <c r="F45" s="75"/>
      <c r="G45" s="75"/>
      <c r="H45" s="75"/>
      <c r="I45" s="75"/>
      <c r="J45" s="5"/>
      <c r="K45" s="5"/>
      <c r="L45" s="5"/>
      <c r="M45" s="3"/>
    </row>
    <row r="46" spans="1:13" ht="33" customHeight="1" x14ac:dyDescent="0.15">
      <c r="A46" s="143" t="s">
        <v>70</v>
      </c>
      <c r="B46" s="143"/>
      <c r="C46" s="143"/>
      <c r="D46" s="143"/>
      <c r="E46" s="143"/>
      <c r="F46" s="143"/>
      <c r="G46" s="143"/>
      <c r="H46" s="143"/>
      <c r="I46" s="143"/>
    </row>
    <row r="47" spans="1:13" ht="18" customHeight="1" x14ac:dyDescent="0.15">
      <c r="A47" s="142" t="s">
        <v>54</v>
      </c>
      <c r="B47" s="142"/>
      <c r="C47" s="142"/>
      <c r="D47" s="142"/>
      <c r="E47" s="142"/>
      <c r="F47" s="142"/>
      <c r="G47" s="142"/>
      <c r="H47" s="142"/>
      <c r="I47" s="142"/>
    </row>
    <row r="48" spans="1:13" x14ac:dyDescent="0.15">
      <c r="A48" s="142"/>
      <c r="B48" s="142"/>
      <c r="C48" s="142"/>
      <c r="D48" s="142"/>
      <c r="E48" s="142"/>
      <c r="F48" s="142"/>
      <c r="G48" s="142"/>
      <c r="H48" s="142"/>
      <c r="I48" s="142"/>
    </row>
  </sheetData>
  <sheetProtection password="CC51" sheet="1" objects="1" scenarios="1" selectLockedCells="1"/>
  <mergeCells count="57">
    <mergeCell ref="A47:I48"/>
    <mergeCell ref="A46:I46"/>
    <mergeCell ref="E15:F15"/>
    <mergeCell ref="G15:H15"/>
    <mergeCell ref="E16:F16"/>
    <mergeCell ref="G16:H16"/>
    <mergeCell ref="E18:F18"/>
    <mergeCell ref="G18:H18"/>
    <mergeCell ref="E19:F19"/>
    <mergeCell ref="G19:H19"/>
    <mergeCell ref="E17:F17"/>
    <mergeCell ref="G17:H17"/>
    <mergeCell ref="E20:F20"/>
    <mergeCell ref="G20:H20"/>
    <mergeCell ref="E21:F21"/>
    <mergeCell ref="G21:H21"/>
    <mergeCell ref="A13:A14"/>
    <mergeCell ref="B13:B14"/>
    <mergeCell ref="C13:C14"/>
    <mergeCell ref="D13:I13"/>
    <mergeCell ref="E14:F14"/>
    <mergeCell ref="G14:H14"/>
    <mergeCell ref="A1:I1"/>
    <mergeCell ref="B3:I3"/>
    <mergeCell ref="A5:A8"/>
    <mergeCell ref="A11:D11"/>
    <mergeCell ref="E11:F11"/>
    <mergeCell ref="E25:F25"/>
    <mergeCell ref="G25:H25"/>
    <mergeCell ref="A26:A27"/>
    <mergeCell ref="E22:F22"/>
    <mergeCell ref="G22:H22"/>
    <mergeCell ref="E23:F23"/>
    <mergeCell ref="G23:H23"/>
    <mergeCell ref="E24:F24"/>
    <mergeCell ref="G24:H24"/>
    <mergeCell ref="A30:D30"/>
    <mergeCell ref="E30:F30"/>
    <mergeCell ref="A31:D31"/>
    <mergeCell ref="E31:F31"/>
    <mergeCell ref="A32:D32"/>
    <mergeCell ref="A44:C44"/>
    <mergeCell ref="E44:F44"/>
    <mergeCell ref="G32:I32"/>
    <mergeCell ref="G33:I33"/>
    <mergeCell ref="A43:C43"/>
    <mergeCell ref="E43:F43"/>
    <mergeCell ref="A42:C42"/>
    <mergeCell ref="E42:F42"/>
    <mergeCell ref="A33:D33"/>
    <mergeCell ref="A37:D37"/>
    <mergeCell ref="E37:F37"/>
    <mergeCell ref="A38:D38"/>
    <mergeCell ref="E38:F38"/>
    <mergeCell ref="A34:D34"/>
    <mergeCell ref="A41:C41"/>
    <mergeCell ref="E41:F41"/>
  </mergeCells>
  <phoneticPr fontId="1"/>
  <conditionalFormatting sqref="A9">
    <cfRule type="expression" dxfId="9" priority="89" stopIfTrue="1">
      <formula>$A$9&lt;&gt;2</formula>
    </cfRule>
  </conditionalFormatting>
  <conditionalFormatting sqref="A15:C25">
    <cfRule type="expression" dxfId="8" priority="7" stopIfTrue="1">
      <formula>$A$9&lt;&gt;2</formula>
    </cfRule>
  </conditionalFormatting>
  <conditionalFormatting sqref="B3:I3">
    <cfRule type="expression" dxfId="7" priority="82" stopIfTrue="1">
      <formula>$A$9&lt;&gt;2</formula>
    </cfRule>
  </conditionalFormatting>
  <conditionalFormatting sqref="D42:D43">
    <cfRule type="expression" dxfId="6" priority="1" stopIfTrue="1">
      <formula>$A$9&lt;&gt;2</formula>
    </cfRule>
  </conditionalFormatting>
  <conditionalFormatting sqref="E11:F11">
    <cfRule type="expression" dxfId="5" priority="80" stopIfTrue="1">
      <formula>$A$9&lt;&gt;2</formula>
    </cfRule>
  </conditionalFormatting>
  <conditionalFormatting sqref="E32:F32">
    <cfRule type="expression" dxfId="4" priority="90">
      <formula>$E$31="大部分が屋内"</formula>
    </cfRule>
  </conditionalFormatting>
  <conditionalFormatting sqref="E33:F33">
    <cfRule type="expression" dxfId="3" priority="91">
      <formula>$E$30="無し"</formula>
    </cfRule>
  </conditionalFormatting>
  <conditionalFormatting sqref="E15:H25">
    <cfRule type="expression" dxfId="2" priority="3" stopIfTrue="1">
      <formula>$A$9&lt;&gt;2</formula>
    </cfRule>
  </conditionalFormatting>
  <dataValidations count="3">
    <dataValidation type="list" allowBlank="1" showInputMessage="1" showErrorMessage="1" sqref="E37:F37" xr:uid="{00000000-0002-0000-0100-000000000000}">
      <formula1>"売電有り,売電無し"</formula1>
    </dataValidation>
    <dataValidation type="list" allowBlank="1" showInputMessage="1" showErrorMessage="1" sqref="E30:F30" xr:uid="{00000000-0002-0000-0100-000001000000}">
      <formula1>"有り,無し"</formula1>
    </dataValidation>
    <dataValidation type="list" allowBlank="1" showInputMessage="1" showErrorMessage="1" sqref="E31:F31" xr:uid="{00000000-0002-0000-0100-000002000000}">
      <formula1>" 大部分が屋内,大部分が屋外"</formula1>
    </dataValidation>
  </dataValidations>
  <printOptions horizontalCentered="1"/>
  <pageMargins left="0.23622047244094491" right="0.23622047244094491" top="0.74803149606299213" bottom="0.35433070866141736" header="0.31496062992125984" footer="0.31496062992125984"/>
  <pageSetup paperSize="9" scale="92" orientation="portrait" r:id="rId1"/>
  <headerFooter>
    <oddHeader>&amp;R【Ver 1.4】</oddHeader>
    <oddFooter>&amp;C© 2018　hyoukakyoukai . All rights reserved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8"/>
  <sheetViews>
    <sheetView view="pageBreakPreview" topLeftCell="A10" zoomScale="85" zoomScaleNormal="100" zoomScaleSheetLayoutView="85" workbookViewId="0">
      <selection activeCell="A33" sqref="A33:D33"/>
    </sheetView>
  </sheetViews>
  <sheetFormatPr defaultRowHeight="13.5" x14ac:dyDescent="0.15"/>
  <cols>
    <col min="1" max="1" width="13.5" customWidth="1"/>
    <col min="2" max="2" width="15.375" customWidth="1"/>
    <col min="3" max="3" width="6" customWidth="1"/>
    <col min="4" max="4" width="15.5" customWidth="1"/>
    <col min="5" max="5" width="3.125" customWidth="1"/>
    <col min="6" max="6" width="13.75" customWidth="1"/>
    <col min="7" max="7" width="2.625" customWidth="1"/>
    <col min="8" max="8" width="13.75" customWidth="1"/>
    <col min="9" max="9" width="20.125" customWidth="1"/>
    <col min="10" max="10" width="1.875" customWidth="1"/>
    <col min="11" max="12" width="15.625" hidden="1" customWidth="1"/>
    <col min="13" max="13" width="15.75" hidden="1" customWidth="1"/>
    <col min="14" max="14" width="14.375" hidden="1" customWidth="1"/>
    <col min="15" max="15" width="15.75" hidden="1" customWidth="1"/>
    <col min="16" max="16" width="9" customWidth="1"/>
    <col min="17" max="17" width="4.25" customWidth="1"/>
  </cols>
  <sheetData>
    <row r="1" spans="1:18" ht="36" customHeight="1" x14ac:dyDescent="0.15">
      <c r="A1" s="129" t="s">
        <v>59</v>
      </c>
      <c r="B1" s="129"/>
      <c r="C1" s="129"/>
      <c r="D1" s="129"/>
      <c r="E1" s="129"/>
      <c r="F1" s="129"/>
      <c r="G1" s="129"/>
      <c r="H1" s="129"/>
      <c r="I1" s="129"/>
      <c r="J1" s="9"/>
      <c r="K1" s="9"/>
      <c r="L1" s="9"/>
    </row>
    <row r="2" spans="1:18" ht="4.5" customHeight="1" x14ac:dyDescent="0.15">
      <c r="A2" s="13"/>
      <c r="B2" s="13"/>
      <c r="C2" s="13"/>
      <c r="D2" s="13"/>
      <c r="E2" s="13"/>
      <c r="F2" s="13"/>
      <c r="G2" s="13"/>
      <c r="H2" s="13"/>
      <c r="I2" s="13"/>
      <c r="J2" s="1"/>
      <c r="K2" s="1"/>
      <c r="L2" s="1"/>
    </row>
    <row r="3" spans="1:18" ht="20.100000000000001" customHeight="1" x14ac:dyDescent="0.15">
      <c r="A3" s="40" t="s">
        <v>0</v>
      </c>
      <c r="B3" s="157" t="s">
        <v>27</v>
      </c>
      <c r="C3" s="158"/>
      <c r="D3" s="158"/>
      <c r="E3" s="158"/>
      <c r="F3" s="158"/>
      <c r="G3" s="158"/>
      <c r="H3" s="158"/>
      <c r="I3" s="159"/>
      <c r="J3" s="2"/>
      <c r="K3" s="2"/>
      <c r="L3" s="2"/>
    </row>
    <row r="4" spans="1:18" ht="7.5" customHeight="1" x14ac:dyDescent="0.15">
      <c r="A4" s="13"/>
      <c r="B4" s="13"/>
      <c r="C4" s="13"/>
      <c r="D4" s="13"/>
      <c r="E4" s="13"/>
      <c r="F4" s="13"/>
      <c r="G4" s="13"/>
      <c r="H4" s="13"/>
      <c r="I4" s="13"/>
      <c r="J4" s="1"/>
      <c r="K4" s="1"/>
      <c r="L4" s="1"/>
    </row>
    <row r="5" spans="1:18" s="13" customFormat="1" ht="16.5" customHeight="1" x14ac:dyDescent="0.15">
      <c r="A5" s="133" t="s">
        <v>23</v>
      </c>
      <c r="B5" s="34" t="s">
        <v>39</v>
      </c>
      <c r="C5" s="35"/>
      <c r="D5" s="35"/>
      <c r="E5" s="35"/>
      <c r="F5" s="35"/>
      <c r="G5" s="35"/>
      <c r="H5" s="35"/>
      <c r="I5" s="36"/>
    </row>
    <row r="6" spans="1:18" s="13" customFormat="1" ht="16.5" customHeight="1" x14ac:dyDescent="0.15">
      <c r="A6" s="134"/>
      <c r="B6" s="37" t="s">
        <v>29</v>
      </c>
      <c r="I6" s="38"/>
    </row>
    <row r="7" spans="1:18" s="13" customFormat="1" ht="16.5" customHeight="1" x14ac:dyDescent="0.15">
      <c r="A7" s="134"/>
      <c r="B7" s="37" t="s">
        <v>35</v>
      </c>
      <c r="I7" s="38"/>
    </row>
    <row r="8" spans="1:18" s="13" customFormat="1" ht="16.5" customHeight="1" x14ac:dyDescent="0.15">
      <c r="A8" s="135"/>
      <c r="B8" s="43" t="s">
        <v>49</v>
      </c>
      <c r="C8" s="39"/>
      <c r="D8" s="39"/>
      <c r="E8" s="39"/>
      <c r="F8" s="39"/>
      <c r="G8" s="39"/>
      <c r="H8" s="39"/>
      <c r="I8" s="41"/>
    </row>
    <row r="9" spans="1:18" ht="7.5" customHeight="1" x14ac:dyDescent="0.15">
      <c r="A9" s="13"/>
      <c r="B9" s="13"/>
      <c r="C9" s="13"/>
      <c r="D9" s="13"/>
      <c r="E9" s="13"/>
      <c r="F9" s="13"/>
      <c r="G9" s="13"/>
      <c r="H9" s="13"/>
      <c r="I9" s="13"/>
      <c r="J9" s="1"/>
      <c r="K9" s="1"/>
      <c r="L9" s="1"/>
    </row>
    <row r="10" spans="1:18" ht="20.100000000000001" customHeight="1" x14ac:dyDescent="0.15">
      <c r="A10" s="13" t="s">
        <v>14</v>
      </c>
      <c r="B10" s="13"/>
      <c r="C10" s="13"/>
      <c r="D10" s="13"/>
      <c r="E10" s="13"/>
      <c r="F10" s="13"/>
      <c r="G10" s="13"/>
      <c r="H10" s="13"/>
      <c r="I10" s="13"/>
      <c r="J10" s="1"/>
      <c r="K10" s="1"/>
      <c r="L10" s="1"/>
    </row>
    <row r="11" spans="1:18" ht="20.100000000000001" customHeight="1" x14ac:dyDescent="0.15">
      <c r="A11" s="97" t="s">
        <v>3</v>
      </c>
      <c r="B11" s="98"/>
      <c r="C11" s="98"/>
      <c r="D11" s="99"/>
      <c r="E11" s="160">
        <v>8</v>
      </c>
      <c r="F11" s="161"/>
      <c r="G11" s="13"/>
      <c r="H11" s="13"/>
      <c r="I11" s="13"/>
      <c r="J11" s="1"/>
      <c r="K11" s="1"/>
      <c r="L11" s="1"/>
      <c r="R11" t="s">
        <v>45</v>
      </c>
    </row>
    <row r="12" spans="1:18" ht="11.25" customHeight="1" x14ac:dyDescent="0.15">
      <c r="A12" s="13"/>
      <c r="B12" s="13"/>
      <c r="C12" s="13"/>
      <c r="D12" s="14"/>
      <c r="E12" s="14"/>
      <c r="F12" s="14"/>
      <c r="G12" s="14"/>
      <c r="H12" s="14"/>
      <c r="I12" s="14"/>
      <c r="J12" s="2"/>
      <c r="K12" s="2"/>
      <c r="L12" s="2"/>
    </row>
    <row r="13" spans="1:18" ht="15.75" customHeight="1" x14ac:dyDescent="0.15">
      <c r="A13" s="138" t="s">
        <v>9</v>
      </c>
      <c r="B13" s="138" t="s">
        <v>10</v>
      </c>
      <c r="C13" s="138" t="s">
        <v>11</v>
      </c>
      <c r="D13" s="139" t="s">
        <v>20</v>
      </c>
      <c r="E13" s="140"/>
      <c r="F13" s="140"/>
      <c r="G13" s="140"/>
      <c r="H13" s="140"/>
      <c r="I13" s="141"/>
      <c r="J13" s="2"/>
      <c r="K13" s="2"/>
      <c r="L13" s="2"/>
      <c r="R13" s="13" t="s">
        <v>26</v>
      </c>
    </row>
    <row r="14" spans="1:18" ht="34.5" customHeight="1" x14ac:dyDescent="0.15">
      <c r="A14" s="138"/>
      <c r="B14" s="138"/>
      <c r="C14" s="138"/>
      <c r="D14" s="49" t="s">
        <v>37</v>
      </c>
      <c r="E14" s="90" t="s">
        <v>38</v>
      </c>
      <c r="F14" s="92"/>
      <c r="G14" s="90" t="s">
        <v>53</v>
      </c>
      <c r="H14" s="92"/>
      <c r="I14" s="49" t="s">
        <v>52</v>
      </c>
      <c r="J14" s="6"/>
      <c r="K14" s="6" t="s">
        <v>16</v>
      </c>
      <c r="L14" s="6" t="s">
        <v>17</v>
      </c>
      <c r="M14" s="6" t="s">
        <v>18</v>
      </c>
      <c r="N14" s="10" t="s">
        <v>19</v>
      </c>
      <c r="O14" s="10" t="s">
        <v>15</v>
      </c>
    </row>
    <row r="15" spans="1:18" ht="20.100000000000001" customHeight="1" x14ac:dyDescent="0.15">
      <c r="A15" s="63" t="s">
        <v>44</v>
      </c>
      <c r="B15" s="64">
        <v>50</v>
      </c>
      <c r="C15" s="65">
        <v>20</v>
      </c>
      <c r="D15" s="15">
        <f t="shared" ref="D15:D25" si="0">IFERROR(ROUND($E$11*K15/$K$26/C15,2),"")</f>
        <v>0.4</v>
      </c>
      <c r="E15" s="153">
        <v>3912</v>
      </c>
      <c r="F15" s="154"/>
      <c r="G15" s="155">
        <v>599</v>
      </c>
      <c r="H15" s="156"/>
      <c r="I15" s="16">
        <f>E15-G15</f>
        <v>3313</v>
      </c>
      <c r="K15" s="11">
        <f t="shared" ref="K15:K25" si="1">$B15*$C15</f>
        <v>1000</v>
      </c>
      <c r="L15" s="12">
        <f t="shared" ref="L15:L25" si="2">IFERROR(($D15*$C15),"")</f>
        <v>8</v>
      </c>
      <c r="M15">
        <f t="shared" ref="M15:M25" si="3">$E15*$C15</f>
        <v>78240</v>
      </c>
      <c r="N15">
        <f t="shared" ref="N15:N25" si="4">$G15*$C15</f>
        <v>11980</v>
      </c>
      <c r="O15">
        <f t="shared" ref="O15:O25" si="5">$I15*$C15</f>
        <v>66260</v>
      </c>
    </row>
    <row r="16" spans="1:18" ht="20.100000000000001" customHeight="1" x14ac:dyDescent="0.15">
      <c r="A16" s="63"/>
      <c r="B16" s="64"/>
      <c r="C16" s="65"/>
      <c r="D16" s="15" t="str">
        <f t="shared" si="0"/>
        <v/>
      </c>
      <c r="E16" s="153"/>
      <c r="F16" s="154"/>
      <c r="G16" s="155"/>
      <c r="H16" s="156"/>
      <c r="I16" s="16">
        <f t="shared" ref="I16:I25" si="6">E16-G16</f>
        <v>0</v>
      </c>
      <c r="K16" s="11">
        <f t="shared" si="1"/>
        <v>0</v>
      </c>
      <c r="L16" s="12" t="str">
        <f t="shared" si="2"/>
        <v/>
      </c>
      <c r="M16">
        <f t="shared" si="3"/>
        <v>0</v>
      </c>
      <c r="N16">
        <f t="shared" si="4"/>
        <v>0</v>
      </c>
      <c r="O16">
        <f t="shared" si="5"/>
        <v>0</v>
      </c>
    </row>
    <row r="17" spans="1:18" ht="20.100000000000001" customHeight="1" x14ac:dyDescent="0.15">
      <c r="A17" s="63"/>
      <c r="B17" s="64"/>
      <c r="C17" s="65"/>
      <c r="D17" s="15" t="str">
        <f t="shared" si="0"/>
        <v/>
      </c>
      <c r="E17" s="153"/>
      <c r="F17" s="154"/>
      <c r="G17" s="155"/>
      <c r="H17" s="156"/>
      <c r="I17" s="16">
        <f t="shared" si="6"/>
        <v>0</v>
      </c>
      <c r="K17" s="11">
        <f t="shared" si="1"/>
        <v>0</v>
      </c>
      <c r="L17" s="12" t="str">
        <f t="shared" si="2"/>
        <v/>
      </c>
      <c r="M17">
        <f t="shared" si="3"/>
        <v>0</v>
      </c>
      <c r="N17">
        <f t="shared" si="4"/>
        <v>0</v>
      </c>
      <c r="O17">
        <f t="shared" si="5"/>
        <v>0</v>
      </c>
    </row>
    <row r="18" spans="1:18" ht="20.100000000000001" customHeight="1" x14ac:dyDescent="0.15">
      <c r="A18" s="63"/>
      <c r="B18" s="64"/>
      <c r="C18" s="65"/>
      <c r="D18" s="15" t="str">
        <f t="shared" si="0"/>
        <v/>
      </c>
      <c r="E18" s="153"/>
      <c r="F18" s="154"/>
      <c r="G18" s="155"/>
      <c r="H18" s="156"/>
      <c r="I18" s="16">
        <f t="shared" si="6"/>
        <v>0</v>
      </c>
      <c r="K18" s="11">
        <f t="shared" si="1"/>
        <v>0</v>
      </c>
      <c r="L18" s="12" t="str">
        <f t="shared" si="2"/>
        <v/>
      </c>
      <c r="M18">
        <f t="shared" si="3"/>
        <v>0</v>
      </c>
      <c r="N18">
        <f t="shared" si="4"/>
        <v>0</v>
      </c>
      <c r="O18">
        <f t="shared" si="5"/>
        <v>0</v>
      </c>
    </row>
    <row r="19" spans="1:18" ht="20.100000000000001" customHeight="1" x14ac:dyDescent="0.15">
      <c r="A19" s="63"/>
      <c r="B19" s="64"/>
      <c r="C19" s="65"/>
      <c r="D19" s="15" t="str">
        <f t="shared" si="0"/>
        <v/>
      </c>
      <c r="E19" s="153"/>
      <c r="F19" s="154"/>
      <c r="G19" s="155"/>
      <c r="H19" s="156"/>
      <c r="I19" s="16">
        <f t="shared" si="6"/>
        <v>0</v>
      </c>
      <c r="K19" s="11">
        <f t="shared" si="1"/>
        <v>0</v>
      </c>
      <c r="L19" s="12" t="str">
        <f t="shared" si="2"/>
        <v/>
      </c>
      <c r="M19">
        <f t="shared" si="3"/>
        <v>0</v>
      </c>
      <c r="N19">
        <f t="shared" si="4"/>
        <v>0</v>
      </c>
      <c r="O19">
        <f t="shared" si="5"/>
        <v>0</v>
      </c>
    </row>
    <row r="20" spans="1:18" ht="20.100000000000001" customHeight="1" x14ac:dyDescent="0.15">
      <c r="A20" s="63"/>
      <c r="B20" s="64"/>
      <c r="C20" s="65"/>
      <c r="D20" s="15" t="str">
        <f t="shared" si="0"/>
        <v/>
      </c>
      <c r="E20" s="153"/>
      <c r="F20" s="154"/>
      <c r="G20" s="155"/>
      <c r="H20" s="156"/>
      <c r="I20" s="16">
        <f t="shared" si="6"/>
        <v>0</v>
      </c>
      <c r="K20" s="11">
        <f t="shared" si="1"/>
        <v>0</v>
      </c>
      <c r="L20" s="12" t="str">
        <f t="shared" si="2"/>
        <v/>
      </c>
      <c r="M20">
        <f t="shared" si="3"/>
        <v>0</v>
      </c>
      <c r="N20">
        <f t="shared" si="4"/>
        <v>0</v>
      </c>
      <c r="O20">
        <f t="shared" si="5"/>
        <v>0</v>
      </c>
    </row>
    <row r="21" spans="1:18" ht="20.100000000000001" customHeight="1" x14ac:dyDescent="0.15">
      <c r="A21" s="63"/>
      <c r="B21" s="64"/>
      <c r="C21" s="65"/>
      <c r="D21" s="15" t="str">
        <f t="shared" si="0"/>
        <v/>
      </c>
      <c r="E21" s="153"/>
      <c r="F21" s="154"/>
      <c r="G21" s="155"/>
      <c r="H21" s="156"/>
      <c r="I21" s="16">
        <f t="shared" si="6"/>
        <v>0</v>
      </c>
      <c r="K21" s="11">
        <f t="shared" si="1"/>
        <v>0</v>
      </c>
      <c r="L21" s="12" t="str">
        <f t="shared" si="2"/>
        <v/>
      </c>
      <c r="M21">
        <f t="shared" si="3"/>
        <v>0</v>
      </c>
      <c r="N21">
        <f t="shared" si="4"/>
        <v>0</v>
      </c>
      <c r="O21">
        <f t="shared" si="5"/>
        <v>0</v>
      </c>
    </row>
    <row r="22" spans="1:18" ht="20.100000000000001" customHeight="1" x14ac:dyDescent="0.15">
      <c r="A22" s="63"/>
      <c r="B22" s="64"/>
      <c r="C22" s="65"/>
      <c r="D22" s="15" t="str">
        <f t="shared" si="0"/>
        <v/>
      </c>
      <c r="E22" s="153"/>
      <c r="F22" s="154"/>
      <c r="G22" s="155"/>
      <c r="H22" s="156"/>
      <c r="I22" s="16">
        <f t="shared" si="6"/>
        <v>0</v>
      </c>
      <c r="K22" s="11">
        <f t="shared" si="1"/>
        <v>0</v>
      </c>
      <c r="L22" s="12" t="str">
        <f t="shared" si="2"/>
        <v/>
      </c>
      <c r="M22">
        <f t="shared" si="3"/>
        <v>0</v>
      </c>
      <c r="N22">
        <f t="shared" si="4"/>
        <v>0</v>
      </c>
      <c r="O22">
        <f t="shared" si="5"/>
        <v>0</v>
      </c>
    </row>
    <row r="23" spans="1:18" ht="20.100000000000001" customHeight="1" x14ac:dyDescent="0.15">
      <c r="A23" s="63"/>
      <c r="B23" s="64"/>
      <c r="C23" s="65"/>
      <c r="D23" s="15" t="str">
        <f t="shared" si="0"/>
        <v/>
      </c>
      <c r="E23" s="153"/>
      <c r="F23" s="154"/>
      <c r="G23" s="155"/>
      <c r="H23" s="156"/>
      <c r="I23" s="16">
        <f t="shared" si="6"/>
        <v>0</v>
      </c>
      <c r="K23" s="11">
        <f t="shared" si="1"/>
        <v>0</v>
      </c>
      <c r="L23" s="12" t="str">
        <f t="shared" si="2"/>
        <v/>
      </c>
      <c r="M23">
        <f t="shared" si="3"/>
        <v>0</v>
      </c>
      <c r="N23">
        <f t="shared" si="4"/>
        <v>0</v>
      </c>
      <c r="O23">
        <f t="shared" si="5"/>
        <v>0</v>
      </c>
    </row>
    <row r="24" spans="1:18" ht="20.100000000000001" customHeight="1" x14ac:dyDescent="0.15">
      <c r="A24" s="63"/>
      <c r="B24" s="64"/>
      <c r="C24" s="65"/>
      <c r="D24" s="15" t="str">
        <f t="shared" si="0"/>
        <v/>
      </c>
      <c r="E24" s="153"/>
      <c r="F24" s="154"/>
      <c r="G24" s="155"/>
      <c r="H24" s="156"/>
      <c r="I24" s="16">
        <f t="shared" si="6"/>
        <v>0</v>
      </c>
      <c r="K24" s="11">
        <f t="shared" si="1"/>
        <v>0</v>
      </c>
      <c r="L24" s="12" t="str">
        <f t="shared" si="2"/>
        <v/>
      </c>
      <c r="M24">
        <f t="shared" si="3"/>
        <v>0</v>
      </c>
      <c r="N24">
        <f t="shared" si="4"/>
        <v>0</v>
      </c>
      <c r="O24">
        <f t="shared" si="5"/>
        <v>0</v>
      </c>
    </row>
    <row r="25" spans="1:18" ht="20.100000000000001" customHeight="1" thickBot="1" x14ac:dyDescent="0.2">
      <c r="A25" s="66"/>
      <c r="B25" s="67"/>
      <c r="C25" s="68"/>
      <c r="D25" s="17" t="str">
        <f t="shared" si="0"/>
        <v/>
      </c>
      <c r="E25" s="147"/>
      <c r="F25" s="148"/>
      <c r="G25" s="149"/>
      <c r="H25" s="150"/>
      <c r="I25" s="16">
        <f t="shared" si="6"/>
        <v>0</v>
      </c>
      <c r="K25" s="11">
        <f t="shared" si="1"/>
        <v>0</v>
      </c>
      <c r="L25" s="12" t="str">
        <f t="shared" si="2"/>
        <v/>
      </c>
      <c r="M25">
        <f t="shared" si="3"/>
        <v>0</v>
      </c>
      <c r="N25">
        <f t="shared" si="4"/>
        <v>0</v>
      </c>
      <c r="O25">
        <f t="shared" si="5"/>
        <v>0</v>
      </c>
    </row>
    <row r="26" spans="1:18" ht="17.25" customHeight="1" thickTop="1" x14ac:dyDescent="0.15">
      <c r="A26" s="123" t="s">
        <v>1</v>
      </c>
      <c r="B26" s="59">
        <f>K26</f>
        <v>1000</v>
      </c>
      <c r="C26" s="57">
        <f>SUM(C15:C25)</f>
        <v>20</v>
      </c>
      <c r="D26" s="58">
        <f>IFERROR(L26,"")</f>
        <v>8</v>
      </c>
      <c r="E26" s="51" t="s">
        <v>13</v>
      </c>
      <c r="F26" s="52">
        <f>M26</f>
        <v>78240</v>
      </c>
      <c r="G26" s="51" t="s">
        <v>12</v>
      </c>
      <c r="H26" s="53">
        <f>N26</f>
        <v>11980</v>
      </c>
      <c r="I26" s="54">
        <f>O26</f>
        <v>66260</v>
      </c>
      <c r="K26" s="11">
        <f>SUM(K15:K25)</f>
        <v>1000</v>
      </c>
      <c r="L26" s="12">
        <f>SUM(L15:L25)</f>
        <v>8</v>
      </c>
      <c r="M26">
        <f>SUM(M15:M25)</f>
        <v>78240</v>
      </c>
      <c r="N26">
        <f>SUM(N15:N25)</f>
        <v>11980</v>
      </c>
      <c r="O26">
        <f>SUM(O15:O25)</f>
        <v>66260</v>
      </c>
    </row>
    <row r="27" spans="1:18" ht="12" customHeight="1" thickBot="1" x14ac:dyDescent="0.2">
      <c r="A27" s="124"/>
      <c r="B27" s="50" t="s">
        <v>43</v>
      </c>
      <c r="C27" s="18"/>
      <c r="D27" s="19" t="s">
        <v>42</v>
      </c>
      <c r="E27" s="20"/>
      <c r="F27" s="21" t="s">
        <v>41</v>
      </c>
      <c r="G27" s="20"/>
      <c r="H27" s="42" t="s">
        <v>41</v>
      </c>
      <c r="I27" s="55" t="s">
        <v>40</v>
      </c>
      <c r="K27" s="11"/>
      <c r="L27" s="12"/>
    </row>
    <row r="28" spans="1:18" ht="6.75" customHeight="1" x14ac:dyDescent="0.25">
      <c r="A28" s="22"/>
      <c r="B28" s="22"/>
      <c r="C28" s="22"/>
      <c r="D28" s="22"/>
      <c r="E28" s="22"/>
      <c r="F28" s="22"/>
      <c r="G28" s="23"/>
      <c r="H28" s="22"/>
      <c r="I28" s="22"/>
      <c r="R28" s="44"/>
    </row>
    <row r="29" spans="1:18" ht="20.100000000000001" customHeight="1" x14ac:dyDescent="0.15">
      <c r="A29" s="13" t="s">
        <v>2</v>
      </c>
      <c r="B29" s="13"/>
      <c r="C29" s="13"/>
      <c r="D29" s="13"/>
      <c r="E29" s="13"/>
      <c r="F29" s="13"/>
      <c r="G29" s="13"/>
      <c r="H29" s="13"/>
      <c r="I29" s="13"/>
      <c r="J29" s="1"/>
      <c r="K29" s="1"/>
      <c r="L29" s="1"/>
    </row>
    <row r="30" spans="1:18" ht="20.100000000000001" customHeight="1" x14ac:dyDescent="0.25">
      <c r="A30" s="116" t="s">
        <v>58</v>
      </c>
      <c r="B30" s="116"/>
      <c r="C30" s="116"/>
      <c r="D30" s="97"/>
      <c r="E30" s="151" t="s">
        <v>24</v>
      </c>
      <c r="F30" s="152"/>
      <c r="G30" s="13"/>
      <c r="H30" s="13"/>
      <c r="I30" s="13"/>
      <c r="J30" s="1"/>
      <c r="K30" s="1"/>
      <c r="L30" s="1"/>
      <c r="R30" s="44" t="s">
        <v>28</v>
      </c>
    </row>
    <row r="31" spans="1:18" ht="20.100000000000001" customHeight="1" x14ac:dyDescent="0.15">
      <c r="A31" s="97" t="s">
        <v>4</v>
      </c>
      <c r="B31" s="98"/>
      <c r="C31" s="98"/>
      <c r="D31" s="98"/>
      <c r="E31" s="145" t="s">
        <v>25</v>
      </c>
      <c r="F31" s="146"/>
      <c r="G31" s="22"/>
      <c r="H31" s="13"/>
      <c r="I31" s="22"/>
    </row>
    <row r="32" spans="1:18" ht="30" customHeight="1" x14ac:dyDescent="0.15">
      <c r="A32" s="109" t="s">
        <v>50</v>
      </c>
      <c r="B32" s="110"/>
      <c r="C32" s="110"/>
      <c r="D32" s="110"/>
      <c r="E32" s="69" t="s">
        <v>30</v>
      </c>
      <c r="F32" s="70">
        <v>771</v>
      </c>
      <c r="G32" s="95" t="s">
        <v>32</v>
      </c>
      <c r="H32" s="96"/>
      <c r="I32" s="96"/>
      <c r="J32" s="1"/>
      <c r="K32" s="8">
        <f>$F$32*1000</f>
        <v>771000</v>
      </c>
      <c r="L32" s="8" t="s">
        <v>22</v>
      </c>
    </row>
    <row r="33" spans="1:18" ht="30" customHeight="1" thickBot="1" x14ac:dyDescent="0.2">
      <c r="A33" s="102" t="s">
        <v>60</v>
      </c>
      <c r="B33" s="103"/>
      <c r="C33" s="103"/>
      <c r="D33" s="103"/>
      <c r="E33" s="60" t="s">
        <v>33</v>
      </c>
      <c r="F33" s="71"/>
      <c r="G33" s="95" t="s">
        <v>36</v>
      </c>
      <c r="H33" s="96"/>
      <c r="I33" s="96"/>
      <c r="J33" s="4"/>
      <c r="K33" s="8">
        <f>F33*1000</f>
        <v>0</v>
      </c>
      <c r="L33" s="8" t="s">
        <v>22</v>
      </c>
    </row>
    <row r="34" spans="1:18" ht="20.100000000000001" customHeight="1" thickBot="1" x14ac:dyDescent="0.2">
      <c r="A34" s="109" t="s">
        <v>31</v>
      </c>
      <c r="B34" s="110"/>
      <c r="C34" s="110"/>
      <c r="D34" s="110"/>
      <c r="E34" s="45" t="s">
        <v>34</v>
      </c>
      <c r="F34" s="46">
        <f>IF(AND($E$31="大部分が屋内",$E$30="有り",$K$32*0.3&lt;=$H$26),$K$32*0.3,IF(AND($E$31="大部分が屋内",$E$30="有り",$K$32*0.3&gt;$H$26),$H$26,IF(AND($E$31="大部分が屋内",$E$30="無し",$K$32*0.3&lt;=$K$33),$K$32*0.3,IF(AND($E$31="大部分が屋内",$E$30="無し",$K$32*0.3&gt;$K$33),$K$33,0))))</f>
        <v>11980</v>
      </c>
      <c r="G34" s="48"/>
      <c r="H34" s="48"/>
      <c r="I34" s="48"/>
      <c r="J34" s="4"/>
      <c r="K34" s="4"/>
      <c r="L34" s="4"/>
    </row>
    <row r="35" spans="1:18" ht="6.75" customHeight="1" x14ac:dyDescent="0.15">
      <c r="A35" s="22"/>
      <c r="B35" s="22"/>
      <c r="C35" s="22"/>
      <c r="D35" s="22"/>
      <c r="E35" s="22"/>
      <c r="F35" s="22"/>
      <c r="G35" s="48"/>
      <c r="H35" s="48"/>
      <c r="I35" s="48"/>
    </row>
    <row r="36" spans="1:18" ht="20.100000000000001" customHeight="1" x14ac:dyDescent="0.15">
      <c r="A36" s="24" t="s">
        <v>6</v>
      </c>
      <c r="B36" s="13"/>
      <c r="C36" s="13"/>
      <c r="D36" s="13"/>
      <c r="E36" s="13"/>
      <c r="F36" s="22"/>
      <c r="G36" s="48"/>
      <c r="H36" s="48"/>
      <c r="I36" s="48"/>
      <c r="J36" s="3"/>
      <c r="K36" s="3"/>
      <c r="L36" s="3"/>
      <c r="M36" s="3"/>
    </row>
    <row r="37" spans="1:18" ht="20.100000000000001" customHeight="1" thickBot="1" x14ac:dyDescent="0.2">
      <c r="A37" s="97" t="s">
        <v>5</v>
      </c>
      <c r="B37" s="98"/>
      <c r="C37" s="98"/>
      <c r="D37" s="104"/>
      <c r="E37" s="145"/>
      <c r="F37" s="146"/>
      <c r="G37" s="47"/>
      <c r="H37" s="47"/>
      <c r="I37" s="47"/>
      <c r="J37" s="3"/>
      <c r="K37" s="3"/>
      <c r="L37" s="3"/>
      <c r="M37" s="3"/>
    </row>
    <row r="38" spans="1:18" ht="20.100000000000001" customHeight="1" thickBot="1" x14ac:dyDescent="0.2">
      <c r="A38" s="97" t="s">
        <v>21</v>
      </c>
      <c r="B38" s="98"/>
      <c r="C38" s="98"/>
      <c r="D38" s="98"/>
      <c r="E38" s="107">
        <f>IF(AND($E$37="売電無し",$E$30="無し"),$K$33-$F$34,IF(AND($E$37="売電無し",$E$30="有り"),$H$26-F34,0))</f>
        <v>0</v>
      </c>
      <c r="F38" s="108"/>
      <c r="G38" s="48"/>
      <c r="H38" s="48"/>
      <c r="I38" s="48"/>
      <c r="J38" s="3"/>
      <c r="K38" s="3"/>
      <c r="L38" s="3"/>
      <c r="M38" s="3"/>
    </row>
    <row r="39" spans="1:18" ht="8.25" customHeight="1" x14ac:dyDescent="0.15">
      <c r="A39" s="13"/>
      <c r="B39" s="13"/>
      <c r="C39" s="13"/>
      <c r="D39" s="13"/>
      <c r="E39" s="13"/>
      <c r="F39" s="13"/>
      <c r="G39" s="13"/>
      <c r="H39" s="13"/>
      <c r="I39" s="13"/>
      <c r="J39" s="3"/>
      <c r="K39" s="3"/>
      <c r="L39" s="3"/>
      <c r="M39" s="3"/>
    </row>
    <row r="40" spans="1:18" ht="20.100000000000001" customHeight="1" x14ac:dyDescent="0.15">
      <c r="A40" s="13" t="s">
        <v>8</v>
      </c>
      <c r="B40" s="13"/>
      <c r="C40" s="13"/>
      <c r="D40" s="13"/>
      <c r="E40" s="13"/>
      <c r="F40" s="13"/>
      <c r="G40" s="13"/>
      <c r="H40" s="13"/>
      <c r="I40" s="13"/>
      <c r="J40" s="3"/>
      <c r="K40" s="3"/>
      <c r="L40" s="3"/>
      <c r="M40" s="3"/>
    </row>
    <row r="41" spans="1:18" ht="39.75" customHeight="1" thickBot="1" x14ac:dyDescent="0.2">
      <c r="A41" s="111"/>
      <c r="B41" s="112"/>
      <c r="C41" s="113"/>
      <c r="D41" s="76" t="s">
        <v>69</v>
      </c>
      <c r="E41" s="114" t="s">
        <v>64</v>
      </c>
      <c r="F41" s="115"/>
      <c r="G41" s="13"/>
      <c r="H41" s="13"/>
      <c r="I41" s="13"/>
      <c r="J41" s="3"/>
      <c r="K41" s="3"/>
      <c r="L41" s="3"/>
      <c r="M41" s="3"/>
    </row>
    <row r="42" spans="1:18" ht="20.100000000000001" customHeight="1" thickBot="1" x14ac:dyDescent="0.3">
      <c r="A42" s="97" t="s">
        <v>67</v>
      </c>
      <c r="B42" s="98"/>
      <c r="C42" s="99"/>
      <c r="D42" s="72"/>
      <c r="E42" s="100" t="str">
        <f>IFERROR(IF($E$30="有り",ROUND($F$26*$D$42/$D$44,0),IF($E$30="無し",ROUND($F$26+$K$33*$D$42/$D$44,0))),"")</f>
        <v/>
      </c>
      <c r="F42" s="101"/>
      <c r="G42" s="13"/>
      <c r="H42" s="13"/>
      <c r="I42" s="13"/>
      <c r="J42" s="3"/>
      <c r="K42" s="3"/>
      <c r="L42" s="3"/>
      <c r="M42" s="3"/>
      <c r="R42" s="44" t="s">
        <v>61</v>
      </c>
    </row>
    <row r="43" spans="1:18" ht="20.100000000000001" customHeight="1" thickBot="1" x14ac:dyDescent="0.3">
      <c r="A43" s="97" t="s">
        <v>7</v>
      </c>
      <c r="B43" s="98"/>
      <c r="C43" s="99"/>
      <c r="D43" s="72"/>
      <c r="E43" s="100" t="str">
        <f>IFERROR(IF($E$30="有り",ROUND($F$26*$D$43/$D$44,0),IF($E$30="無し",ROUND($K$33*$D$43/$D$44,0))),"")</f>
        <v/>
      </c>
      <c r="F43" s="101"/>
      <c r="G43" s="13"/>
      <c r="H43" s="13"/>
      <c r="I43" s="13"/>
      <c r="J43" s="3"/>
      <c r="K43" s="3"/>
      <c r="L43" s="3"/>
      <c r="M43" s="3"/>
      <c r="R43" s="44" t="s">
        <v>63</v>
      </c>
    </row>
    <row r="44" spans="1:18" ht="20.100000000000001" customHeight="1" x14ac:dyDescent="0.25">
      <c r="A44" s="90" t="s">
        <v>1</v>
      </c>
      <c r="B44" s="91"/>
      <c r="C44" s="92"/>
      <c r="D44" s="25">
        <f>D42+D43</f>
        <v>0</v>
      </c>
      <c r="E44" s="93" t="str">
        <f>IFERROR(E42+E43,"")</f>
        <v/>
      </c>
      <c r="F44" s="94"/>
      <c r="G44" s="26"/>
      <c r="H44" s="26"/>
      <c r="I44" s="26"/>
      <c r="J44" s="5"/>
      <c r="K44" s="5"/>
      <c r="L44" s="5"/>
      <c r="M44" s="3"/>
      <c r="R44" s="44" t="s">
        <v>62</v>
      </c>
    </row>
    <row r="45" spans="1:18" ht="4.5" customHeight="1" x14ac:dyDescent="0.15">
      <c r="J45" s="5"/>
      <c r="K45" s="5"/>
      <c r="L45" s="5"/>
      <c r="M45" s="3"/>
    </row>
    <row r="46" spans="1:18" ht="36.75" customHeight="1" x14ac:dyDescent="0.15">
      <c r="A46" s="143" t="s">
        <v>70</v>
      </c>
      <c r="B46" s="143"/>
      <c r="C46" s="143"/>
      <c r="D46" s="143"/>
      <c r="E46" s="143"/>
      <c r="F46" s="143"/>
      <c r="G46" s="143"/>
      <c r="H46" s="143"/>
      <c r="I46" s="143"/>
    </row>
    <row r="47" spans="1:18" ht="15.75" customHeight="1" x14ac:dyDescent="0.15">
      <c r="A47" s="144" t="s">
        <v>54</v>
      </c>
      <c r="B47" s="144"/>
      <c r="C47" s="144"/>
      <c r="D47" s="144"/>
      <c r="E47" s="144"/>
      <c r="F47" s="144"/>
      <c r="G47" s="144"/>
      <c r="H47" s="144"/>
      <c r="I47" s="144"/>
    </row>
    <row r="48" spans="1:18" x14ac:dyDescent="0.15">
      <c r="A48" s="144"/>
      <c r="B48" s="144"/>
      <c r="C48" s="144"/>
      <c r="D48" s="144"/>
      <c r="E48" s="144"/>
      <c r="F48" s="144"/>
      <c r="G48" s="144"/>
      <c r="H48" s="144"/>
      <c r="I48" s="144"/>
    </row>
  </sheetData>
  <sheetProtection password="CC51" sheet="1" objects="1" scenarios="1" selectLockedCells="1"/>
  <mergeCells count="57">
    <mergeCell ref="E15:F15"/>
    <mergeCell ref="G15:H15"/>
    <mergeCell ref="E16:F16"/>
    <mergeCell ref="A13:A14"/>
    <mergeCell ref="B13:B14"/>
    <mergeCell ref="C13:C14"/>
    <mergeCell ref="D13:I13"/>
    <mergeCell ref="E14:F14"/>
    <mergeCell ref="G14:H14"/>
    <mergeCell ref="G16:H16"/>
    <mergeCell ref="A1:I1"/>
    <mergeCell ref="B3:I3"/>
    <mergeCell ref="A5:A8"/>
    <mergeCell ref="A11:D11"/>
    <mergeCell ref="E11:F11"/>
    <mergeCell ref="E18:F18"/>
    <mergeCell ref="G18:H18"/>
    <mergeCell ref="E19:F19"/>
    <mergeCell ref="G19:H19"/>
    <mergeCell ref="E17:F17"/>
    <mergeCell ref="G17:H17"/>
    <mergeCell ref="E23:F23"/>
    <mergeCell ref="G23:H23"/>
    <mergeCell ref="E24:F24"/>
    <mergeCell ref="G24:H24"/>
    <mergeCell ref="E20:F20"/>
    <mergeCell ref="G20:H20"/>
    <mergeCell ref="E21:F21"/>
    <mergeCell ref="G21:H21"/>
    <mergeCell ref="E22:F22"/>
    <mergeCell ref="G22:H22"/>
    <mergeCell ref="E25:F25"/>
    <mergeCell ref="G25:H25"/>
    <mergeCell ref="A26:A27"/>
    <mergeCell ref="A30:D30"/>
    <mergeCell ref="E30:F30"/>
    <mergeCell ref="A31:D31"/>
    <mergeCell ref="E31:F31"/>
    <mergeCell ref="G32:I32"/>
    <mergeCell ref="A33:D33"/>
    <mergeCell ref="G33:I33"/>
    <mergeCell ref="A34:D34"/>
    <mergeCell ref="A37:D37"/>
    <mergeCell ref="E37:F37"/>
    <mergeCell ref="A32:D32"/>
    <mergeCell ref="A38:D38"/>
    <mergeCell ref="E38:F38"/>
    <mergeCell ref="A44:C44"/>
    <mergeCell ref="E44:F44"/>
    <mergeCell ref="A47:I48"/>
    <mergeCell ref="A41:C41"/>
    <mergeCell ref="E41:F41"/>
    <mergeCell ref="A42:C42"/>
    <mergeCell ref="E42:F42"/>
    <mergeCell ref="A43:C43"/>
    <mergeCell ref="E43:F43"/>
    <mergeCell ref="A46:I46"/>
  </mergeCells>
  <phoneticPr fontId="1"/>
  <conditionalFormatting sqref="E32:F32">
    <cfRule type="expression" dxfId="1" priority="2">
      <formula>$E$31="大部分が屋内"</formula>
    </cfRule>
  </conditionalFormatting>
  <conditionalFormatting sqref="E33:F33">
    <cfRule type="expression" dxfId="0" priority="1">
      <formula>$E$30="無し"</formula>
    </cfRule>
  </conditionalFormatting>
  <dataValidations disablePrompts="1" count="3">
    <dataValidation type="list" allowBlank="1" showInputMessage="1" showErrorMessage="1" sqref="E31:F31" xr:uid="{00000000-0002-0000-0200-000000000000}">
      <formula1>" 大部分が屋内,大部分が屋外"</formula1>
    </dataValidation>
    <dataValidation type="list" allowBlank="1" showInputMessage="1" showErrorMessage="1" sqref="E30:F30" xr:uid="{00000000-0002-0000-0200-000001000000}">
      <formula1>"有り,無し"</formula1>
    </dataValidation>
    <dataValidation type="list" allowBlank="1" showInputMessage="1" showErrorMessage="1" sqref="E37:F37" xr:uid="{00000000-0002-0000-0200-000002000000}">
      <formula1>"売電有り,売電無し"</formula1>
    </dataValidation>
  </dataValidations>
  <printOptions horizontalCentered="1"/>
  <pageMargins left="0.23622047244094491" right="0.23622047244094491" top="0.74803149606299213" bottom="0.35433070866141736" header="0.31496062992125984" footer="0.31496062992125984"/>
  <pageSetup paperSize="8" scale="91" orientation="landscape" r:id="rId1"/>
  <headerFooter>
    <oddHeader>&amp;R【Ver 1.4】</oddHeader>
    <oddFooter>&amp;C© 2018　hyoukakyoukai . All rights reserved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7"/>
  <sheetViews>
    <sheetView view="pageBreakPreview" zoomScaleNormal="100" zoomScaleSheetLayoutView="100" workbookViewId="0"/>
  </sheetViews>
  <sheetFormatPr defaultColWidth="9" defaultRowHeight="13.5" x14ac:dyDescent="0.15"/>
  <cols>
    <col min="1" max="1" width="17.5" style="74" customWidth="1"/>
    <col min="2" max="2" width="94.125" style="74" customWidth="1"/>
    <col min="3" max="16384" width="9" style="74"/>
  </cols>
  <sheetData>
    <row r="1" spans="1:2" ht="18.75" x14ac:dyDescent="0.15">
      <c r="A1" s="84" t="s">
        <v>71</v>
      </c>
      <c r="B1" s="85"/>
    </row>
    <row r="2" spans="1:2" ht="18.75" x14ac:dyDescent="0.15">
      <c r="A2" s="84"/>
      <c r="B2" s="85"/>
    </row>
    <row r="3" spans="1:2" ht="18.75" x14ac:dyDescent="0.15">
      <c r="A3" s="86" t="s">
        <v>72</v>
      </c>
      <c r="B3" s="87" t="s">
        <v>78</v>
      </c>
    </row>
    <row r="4" spans="1:2" ht="18.75" x14ac:dyDescent="0.15">
      <c r="A4" s="86" t="s">
        <v>73</v>
      </c>
      <c r="B4" s="88" t="s">
        <v>79</v>
      </c>
    </row>
    <row r="5" spans="1:2" ht="18.75" x14ac:dyDescent="0.15">
      <c r="A5" s="86" t="s">
        <v>74</v>
      </c>
      <c r="B5" s="88" t="s">
        <v>80</v>
      </c>
    </row>
    <row r="6" spans="1:2" ht="18.75" x14ac:dyDescent="0.15">
      <c r="A6" s="84"/>
      <c r="B6" s="85"/>
    </row>
    <row r="7" spans="1:2" ht="18.75" x14ac:dyDescent="0.15">
      <c r="A7" s="86" t="s">
        <v>72</v>
      </c>
      <c r="B7" s="87" t="s">
        <v>75</v>
      </c>
    </row>
    <row r="8" spans="1:2" ht="18.75" x14ac:dyDescent="0.15">
      <c r="A8" s="86" t="s">
        <v>73</v>
      </c>
      <c r="B8" s="88" t="s">
        <v>76</v>
      </c>
    </row>
    <row r="9" spans="1:2" ht="56.25" x14ac:dyDescent="0.15">
      <c r="A9" s="86" t="s">
        <v>74</v>
      </c>
      <c r="B9" s="89" t="s">
        <v>77</v>
      </c>
    </row>
    <row r="10" spans="1:2" ht="18.75" x14ac:dyDescent="0.15">
      <c r="A10" s="84"/>
      <c r="B10" s="85"/>
    </row>
    <row r="11" spans="1:2" ht="18.75" x14ac:dyDescent="0.15">
      <c r="A11" s="86" t="s">
        <v>72</v>
      </c>
      <c r="B11" s="87" t="s">
        <v>81</v>
      </c>
    </row>
    <row r="12" spans="1:2" ht="18.75" x14ac:dyDescent="0.15">
      <c r="A12" s="86" t="s">
        <v>73</v>
      </c>
      <c r="B12" s="88" t="s">
        <v>82</v>
      </c>
    </row>
    <row r="13" spans="1:2" ht="18.75" x14ac:dyDescent="0.15">
      <c r="A13" s="86" t="s">
        <v>74</v>
      </c>
      <c r="B13" s="88" t="s">
        <v>83</v>
      </c>
    </row>
    <row r="15" spans="1:2" ht="18.75" x14ac:dyDescent="0.15">
      <c r="A15" s="86" t="s">
        <v>72</v>
      </c>
      <c r="B15" s="87" t="s">
        <v>84</v>
      </c>
    </row>
    <row r="16" spans="1:2" ht="18.75" x14ac:dyDescent="0.15">
      <c r="A16" s="86" t="s">
        <v>73</v>
      </c>
      <c r="B16" s="88" t="s">
        <v>85</v>
      </c>
    </row>
    <row r="17" spans="1:2" ht="37.5" x14ac:dyDescent="0.15">
      <c r="A17" s="86" t="s">
        <v>74</v>
      </c>
      <c r="B17" s="89" t="s">
        <v>86</v>
      </c>
    </row>
  </sheetData>
  <sheetProtection algorithmName="SHA-512" hashValue="zGDMw3ItMDqboOyshcpxgnJJZWhG5RXTIj2W2gVNTkbHhtp9fkNazwWk/RJVFTBWnvoQhfKqlfnQYMKNITGMgQ==" saltValue="WbCmZ9FOl+7RBKYf1+UhbA==" spinCount="100000" sheet="1" objects="1" scenarios="1" selectLockedCells="1"/>
  <phoneticPr fontId="1"/>
  <pageMargins left="0.59055118110236227" right="0.39370078740157483" top="0.98425196850393704" bottom="0.78740157480314965" header="0.31496062992125984" footer="0.39370078740157483"/>
  <pageSetup paperSize="9" scale="85" orientation="portrait" r:id="rId1"/>
  <headerFooter>
    <oddHeader>&amp;R【Ver 1.4】</oddHeader>
    <oddFooter>&amp;C© 2018　hyoukakyoukai . All rights reserved&amp;R&amp;P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はじめに（お読みください）</vt:lpstr>
      <vt:lpstr>計算シート</vt:lpstr>
      <vt:lpstr>入力例</vt:lpstr>
      <vt:lpstr>更新履歴</vt:lpstr>
      <vt:lpstr>計算シート!Print_Area</vt:lpstr>
      <vt:lpstr>更新履歴!Print_Area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013</dc:creator>
  <cp:lastModifiedBy>011</cp:lastModifiedBy>
  <cp:lastPrinted>2018-10-16T07:15:16Z</cp:lastPrinted>
  <dcterms:created xsi:type="dcterms:W3CDTF">2018-06-04T04:49:16Z</dcterms:created>
  <dcterms:modified xsi:type="dcterms:W3CDTF">2025-08-25T01:03:50Z</dcterms:modified>
</cp:coreProperties>
</file>